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yame\@共通\HP オープンデータ\"/>
    </mc:Choice>
  </mc:AlternateContent>
  <xr:revisionPtr revIDLastSave="0" documentId="13_ncr:1_{FFD6A25D-3D02-415E-9EE9-7EB57C4403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7" i="1" s="1"/>
  <c r="C26" i="1"/>
  <c r="D25" i="1"/>
  <c r="C25" i="1"/>
  <c r="C27" i="1" s="1"/>
  <c r="O26" i="1"/>
  <c r="O25" i="1"/>
  <c r="M25" i="1" l="1"/>
  <c r="M26" i="1"/>
  <c r="K26" i="1" l="1"/>
  <c r="K25" i="1"/>
  <c r="I26" i="1" l="1"/>
  <c r="I25" i="1"/>
  <c r="E25" i="1" l="1"/>
  <c r="H25" i="1"/>
  <c r="G25" i="1"/>
  <c r="F27" i="1" l="1"/>
  <c r="E27" i="1"/>
  <c r="H27" i="1"/>
  <c r="G27" i="1"/>
  <c r="J27" i="1" l="1"/>
  <c r="I27" i="1"/>
  <c r="L27" i="1" l="1"/>
  <c r="K27" i="1"/>
  <c r="N27" i="1" l="1"/>
  <c r="M27" i="1"/>
  <c r="P27" i="1" l="1"/>
  <c r="O27" i="1"/>
  <c r="R27" i="1"/>
  <c r="Q27" i="1"/>
  <c r="S27" i="1" l="1"/>
  <c r="T27" i="1"/>
  <c r="U27" i="1" l="1"/>
  <c r="V27" i="1"/>
</calcChain>
</file>

<file path=xl/sharedStrings.xml><?xml version="1.0" encoding="utf-8"?>
<sst xmlns="http://schemas.openxmlformats.org/spreadsheetml/2006/main" count="94" uniqueCount="52">
  <si>
    <t>単位：円、件</t>
  </si>
  <si>
    <t>区分</t>
  </si>
  <si>
    <t>平成26年度</t>
  </si>
  <si>
    <t>平成25年度</t>
  </si>
  <si>
    <t>平成24年度</t>
  </si>
  <si>
    <t>平成23年度</t>
  </si>
  <si>
    <t>平成22年度</t>
  </si>
  <si>
    <t>平成21年度</t>
  </si>
  <si>
    <t>平成20年度</t>
  </si>
  <si>
    <t>平成19年度</t>
  </si>
  <si>
    <t>平成18年度</t>
  </si>
  <si>
    <t>平成17年度</t>
  </si>
  <si>
    <t>平成16年度</t>
  </si>
  <si>
    <t>平成15年度</t>
  </si>
  <si>
    <t>給付額</t>
  </si>
  <si>
    <t>件数</t>
  </si>
  <si>
    <t>介護ｻｰﾋﾞｽ費</t>
  </si>
  <si>
    <t>居宅介護ｻｰﾋﾞｽ給付費</t>
  </si>
  <si>
    <t>地域密着型ｻｰﾋﾞｽ給付費</t>
  </si>
  <si>
    <t>施設介護ｻｰﾋﾞｽ給付費</t>
  </si>
  <si>
    <t>居宅介護福祉用具購入費</t>
  </si>
  <si>
    <t>居宅介護住宅改修費</t>
  </si>
  <si>
    <t>居宅介護ｻｰﾋﾞｽ計画給付費</t>
  </si>
  <si>
    <t>介護予防ｻｰﾋﾞｽ費（平成23年度以前は支援ｻｰﾋﾞｽ費）</t>
    <rPh sb="11" eb="13">
      <t>ヘイセイ</t>
    </rPh>
    <rPh sb="15" eb="16">
      <t>ネン</t>
    </rPh>
    <rPh sb="16" eb="17">
      <t>ド</t>
    </rPh>
    <rPh sb="17" eb="19">
      <t>イゼン</t>
    </rPh>
    <phoneticPr fontId="2"/>
  </si>
  <si>
    <t>介護予防ｻｰﾋﾞｽ給付費</t>
  </si>
  <si>
    <t>居宅支援ｻｰﾋﾞｽ給付費</t>
  </si>
  <si>
    <t>地域密着型介護予防ｻｰﾋﾞｽ給付費</t>
  </si>
  <si>
    <t>介護予防福祉用具購入費</t>
  </si>
  <si>
    <t>居宅支援福祉用具購入費</t>
  </si>
  <si>
    <t>介護予防住宅改修費</t>
  </si>
  <si>
    <t>居宅支援住宅改修費</t>
  </si>
  <si>
    <t>介護予防ｻｰﾋﾞｽ計画給付費</t>
  </si>
  <si>
    <t>居宅支援ｻｰﾋﾞｽ計画給付費</t>
  </si>
  <si>
    <t>審査支払手数料</t>
  </si>
  <si>
    <t>高額介護ｻｰﾋﾞｽ費</t>
  </si>
  <si>
    <t>高額介護予防ｻｰﾋﾞｽ費</t>
  </si>
  <si>
    <t>高額居宅支援ｻｰﾋﾞｽ費</t>
  </si>
  <si>
    <t>特定入所者介護サービス等費</t>
  </si>
  <si>
    <t>計</t>
  </si>
  <si>
    <t>資料：健康福祉課</t>
  </si>
  <si>
    <t>１１－１５　給付状況</t>
    <phoneticPr fontId="2"/>
  </si>
  <si>
    <t>平成27年度</t>
    <phoneticPr fontId="2"/>
  </si>
  <si>
    <t>平成28年度</t>
    <phoneticPr fontId="2"/>
  </si>
  <si>
    <t>平成30年度</t>
    <phoneticPr fontId="2"/>
  </si>
  <si>
    <t>平成29年度</t>
    <phoneticPr fontId="2"/>
  </si>
  <si>
    <t>令和元年度</t>
    <rPh sb="0" eb="2">
      <t>レイワ</t>
    </rPh>
    <rPh sb="2" eb="3">
      <t>ガン</t>
    </rPh>
    <phoneticPr fontId="2"/>
  </si>
  <si>
    <t>令和２年度</t>
    <rPh sb="0" eb="2">
      <t>レイワ</t>
    </rPh>
    <phoneticPr fontId="2"/>
  </si>
  <si>
    <t>令和３年度</t>
    <rPh sb="0" eb="2">
      <t>レイワ</t>
    </rPh>
    <phoneticPr fontId="2"/>
  </si>
  <si>
    <t>令和５年度</t>
    <rPh sb="0" eb="2">
      <t>レイワ</t>
    </rPh>
    <phoneticPr fontId="2"/>
  </si>
  <si>
    <t>令和４年度</t>
    <rPh sb="0" eb="2">
      <t>レイワ</t>
    </rPh>
    <phoneticPr fontId="2"/>
  </si>
  <si>
    <t>高額医療合算介護ｻｰﾋﾞｽ費（予防含む）</t>
    <rPh sb="15" eb="17">
      <t>ヨボウ</t>
    </rPh>
    <rPh sb="17" eb="18">
      <t>フク</t>
    </rPh>
    <phoneticPr fontId="2"/>
  </si>
  <si>
    <t>令和６年度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</si>
</sst>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FFFF"/>
        <bgColor indexed="64"/>
      </patternFill>
    </fill>
    <fill>
      <patternFill patternType="solid">
        <fgColor rgb="FFFFBB77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1" xfId="0" applyBorder="1">
      <alignment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right" vertical="center" shrinkToFit="1"/>
    </xf>
    <xf numFmtId="3" fontId="1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 vertical="center"/>
    </xf>
    <xf numFmtId="0" fontId="0" fillId="0" borderId="11" xfId="0" applyBorder="1" applyAlignment="1">
      <alignment vertical="center" shrinkToFi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shrinkToFit="1"/>
    </xf>
    <xf numFmtId="0" fontId="3" fillId="0" borderId="0" xfId="0" applyFo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8"/>
  <sheetViews>
    <sheetView tabSelected="1" topLeftCell="A17" workbookViewId="0">
      <selection activeCell="C27" sqref="C27"/>
    </sheetView>
  </sheetViews>
  <sheetFormatPr defaultRowHeight="13.2" x14ac:dyDescent="0.2"/>
  <cols>
    <col min="2" max="2" width="26.77734375" customWidth="1"/>
    <col min="3" max="3" width="11.21875" customWidth="1"/>
    <col min="4" max="4" width="6.88671875" customWidth="1"/>
    <col min="5" max="5" width="11.21875" customWidth="1"/>
    <col min="6" max="6" width="6.88671875" customWidth="1"/>
    <col min="7" max="7" width="11.21875" customWidth="1"/>
    <col min="8" max="8" width="6.88671875" customWidth="1"/>
    <col min="9" max="9" width="11.21875" customWidth="1"/>
    <col min="10" max="10" width="6.88671875" customWidth="1"/>
    <col min="11" max="11" width="11.21875" customWidth="1"/>
    <col min="12" max="12" width="6.88671875" customWidth="1"/>
    <col min="13" max="13" width="11.21875" customWidth="1"/>
    <col min="14" max="14" width="6.88671875" customWidth="1"/>
    <col min="15" max="15" width="11.21875" customWidth="1"/>
    <col min="16" max="16" width="6.88671875" customWidth="1"/>
    <col min="17" max="17" width="11.21875" customWidth="1"/>
    <col min="18" max="18" width="6.88671875" customWidth="1"/>
    <col min="19" max="19" width="11.21875" customWidth="1"/>
    <col min="20" max="20" width="6.88671875" customWidth="1"/>
    <col min="21" max="21" width="11.21875" customWidth="1"/>
    <col min="22" max="22" width="6.88671875" customWidth="1"/>
    <col min="23" max="23" width="11.21875" customWidth="1"/>
    <col min="24" max="24" width="6.88671875" customWidth="1"/>
    <col min="25" max="25" width="11.21875" customWidth="1"/>
    <col min="26" max="26" width="6.77734375" customWidth="1"/>
    <col min="27" max="27" width="11.21875" customWidth="1"/>
    <col min="28" max="28" width="6.88671875" customWidth="1"/>
    <col min="29" max="29" width="11.33203125" customWidth="1"/>
    <col min="30" max="30" width="6.88671875" customWidth="1"/>
    <col min="32" max="32" width="6.88671875" customWidth="1"/>
    <col min="34" max="34" width="6.88671875" customWidth="1"/>
    <col min="36" max="36" width="6.88671875" customWidth="1"/>
    <col min="38" max="38" width="6.88671875" customWidth="1"/>
    <col min="40" max="40" width="6.88671875" customWidth="1"/>
    <col min="42" max="42" width="7" customWidth="1"/>
    <col min="44" max="44" width="6.88671875" customWidth="1"/>
    <col min="46" max="46" width="6.88671875" customWidth="1"/>
  </cols>
  <sheetData>
    <row r="1" spans="1:46" ht="19.2" x14ac:dyDescent="0.2">
      <c r="A1" s="9" t="s">
        <v>40</v>
      </c>
    </row>
    <row r="3" spans="1:4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T3" s="5" t="s">
        <v>0</v>
      </c>
    </row>
    <row r="4" spans="1:46" x14ac:dyDescent="0.2">
      <c r="A4" s="19" t="s">
        <v>1</v>
      </c>
      <c r="B4" s="20"/>
      <c r="C4" s="12" t="s">
        <v>51</v>
      </c>
      <c r="D4" s="13"/>
      <c r="E4" s="12" t="s">
        <v>48</v>
      </c>
      <c r="F4" s="13"/>
      <c r="G4" s="12" t="s">
        <v>49</v>
      </c>
      <c r="H4" s="13"/>
      <c r="I4" s="12" t="s">
        <v>47</v>
      </c>
      <c r="J4" s="13"/>
      <c r="K4" s="12" t="s">
        <v>46</v>
      </c>
      <c r="L4" s="13"/>
      <c r="M4" s="12" t="s">
        <v>45</v>
      </c>
      <c r="N4" s="13"/>
      <c r="O4" s="12" t="s">
        <v>43</v>
      </c>
      <c r="P4" s="13"/>
      <c r="Q4" s="12" t="s">
        <v>44</v>
      </c>
      <c r="R4" s="13"/>
      <c r="S4" s="12" t="s">
        <v>42</v>
      </c>
      <c r="T4" s="13"/>
      <c r="U4" s="12" t="s">
        <v>41</v>
      </c>
      <c r="V4" s="13"/>
      <c r="W4" s="12" t="s">
        <v>2</v>
      </c>
      <c r="X4" s="13"/>
      <c r="Y4" s="12" t="s">
        <v>3</v>
      </c>
      <c r="Z4" s="13"/>
      <c r="AA4" s="12" t="s">
        <v>4</v>
      </c>
      <c r="AB4" s="13"/>
      <c r="AC4" s="12" t="s">
        <v>5</v>
      </c>
      <c r="AD4" s="13"/>
      <c r="AE4" s="12" t="s">
        <v>6</v>
      </c>
      <c r="AF4" s="13"/>
      <c r="AG4" s="12" t="s">
        <v>7</v>
      </c>
      <c r="AH4" s="13"/>
      <c r="AI4" s="12" t="s">
        <v>8</v>
      </c>
      <c r="AJ4" s="13"/>
      <c r="AK4" s="12" t="s">
        <v>9</v>
      </c>
      <c r="AL4" s="13"/>
      <c r="AM4" s="12" t="s">
        <v>10</v>
      </c>
      <c r="AN4" s="13"/>
      <c r="AO4" s="12" t="s">
        <v>11</v>
      </c>
      <c r="AP4" s="13"/>
      <c r="AQ4" s="12" t="s">
        <v>12</v>
      </c>
      <c r="AR4" s="13"/>
      <c r="AS4" s="12" t="s">
        <v>13</v>
      </c>
      <c r="AT4" s="13"/>
    </row>
    <row r="5" spans="1:46" x14ac:dyDescent="0.2">
      <c r="A5" s="21"/>
      <c r="B5" s="22"/>
      <c r="C5" s="2" t="s">
        <v>14</v>
      </c>
      <c r="D5" s="2" t="s">
        <v>15</v>
      </c>
      <c r="E5" s="2" t="s">
        <v>14</v>
      </c>
      <c r="F5" s="2" t="s">
        <v>15</v>
      </c>
      <c r="G5" s="2" t="s">
        <v>14</v>
      </c>
      <c r="H5" s="2" t="s">
        <v>15</v>
      </c>
      <c r="I5" s="2" t="s">
        <v>14</v>
      </c>
      <c r="J5" s="2" t="s">
        <v>15</v>
      </c>
      <c r="K5" s="2" t="s">
        <v>14</v>
      </c>
      <c r="L5" s="2" t="s">
        <v>15</v>
      </c>
      <c r="M5" s="2" t="s">
        <v>14</v>
      </c>
      <c r="N5" s="2" t="s">
        <v>15</v>
      </c>
      <c r="O5" s="2" t="s">
        <v>14</v>
      </c>
      <c r="P5" s="2" t="s">
        <v>15</v>
      </c>
      <c r="Q5" s="2" t="s">
        <v>14</v>
      </c>
      <c r="R5" s="2" t="s">
        <v>15</v>
      </c>
      <c r="S5" s="2" t="s">
        <v>14</v>
      </c>
      <c r="T5" s="2" t="s">
        <v>15</v>
      </c>
      <c r="U5" s="2" t="s">
        <v>14</v>
      </c>
      <c r="V5" s="2" t="s">
        <v>15</v>
      </c>
      <c r="W5" s="2" t="s">
        <v>14</v>
      </c>
      <c r="X5" s="2" t="s">
        <v>15</v>
      </c>
      <c r="Y5" s="2" t="s">
        <v>14</v>
      </c>
      <c r="Z5" s="2" t="s">
        <v>15</v>
      </c>
      <c r="AA5" s="2" t="s">
        <v>14</v>
      </c>
      <c r="AB5" s="2" t="s">
        <v>15</v>
      </c>
      <c r="AC5" s="2" t="s">
        <v>14</v>
      </c>
      <c r="AD5" s="2" t="s">
        <v>15</v>
      </c>
      <c r="AE5" s="2" t="s">
        <v>14</v>
      </c>
      <c r="AF5" s="2" t="s">
        <v>15</v>
      </c>
      <c r="AG5" s="2" t="s">
        <v>14</v>
      </c>
      <c r="AH5" s="2" t="s">
        <v>15</v>
      </c>
      <c r="AI5" s="2" t="s">
        <v>14</v>
      </c>
      <c r="AJ5" s="2" t="s">
        <v>15</v>
      </c>
      <c r="AK5" s="2" t="s">
        <v>14</v>
      </c>
      <c r="AL5" s="2" t="s">
        <v>15</v>
      </c>
      <c r="AM5" s="2" t="s">
        <v>14</v>
      </c>
      <c r="AN5" s="2" t="s">
        <v>15</v>
      </c>
      <c r="AO5" s="2" t="s">
        <v>14</v>
      </c>
      <c r="AP5" s="2" t="s">
        <v>15</v>
      </c>
      <c r="AQ5" s="2" t="s">
        <v>14</v>
      </c>
      <c r="AR5" s="2" t="s">
        <v>15</v>
      </c>
      <c r="AS5" s="2" t="s">
        <v>14</v>
      </c>
      <c r="AT5" s="2" t="s">
        <v>15</v>
      </c>
    </row>
    <row r="6" spans="1:46" ht="13.5" customHeight="1" x14ac:dyDescent="0.2">
      <c r="A6" s="16" t="s">
        <v>16</v>
      </c>
      <c r="B6" s="7" t="s">
        <v>17</v>
      </c>
      <c r="C6" s="4">
        <v>617139526</v>
      </c>
      <c r="D6" s="4">
        <v>12195</v>
      </c>
      <c r="E6" s="4">
        <v>615790046</v>
      </c>
      <c r="F6" s="4">
        <v>11466</v>
      </c>
      <c r="G6" s="4">
        <v>586229092</v>
      </c>
      <c r="H6" s="4">
        <v>11497</v>
      </c>
      <c r="I6" s="4">
        <v>585440115</v>
      </c>
      <c r="J6" s="4">
        <v>11038</v>
      </c>
      <c r="K6" s="4">
        <v>594962101</v>
      </c>
      <c r="L6" s="4">
        <v>11120</v>
      </c>
      <c r="M6" s="4">
        <v>606403996</v>
      </c>
      <c r="N6" s="4">
        <v>11102</v>
      </c>
      <c r="O6" s="4">
        <v>577193247</v>
      </c>
      <c r="P6" s="4">
        <v>11037</v>
      </c>
      <c r="Q6" s="4">
        <v>575344818</v>
      </c>
      <c r="R6" s="4">
        <v>10757</v>
      </c>
      <c r="S6" s="4">
        <v>531541041</v>
      </c>
      <c r="T6" s="4">
        <v>9945</v>
      </c>
      <c r="U6" s="4">
        <v>535367487</v>
      </c>
      <c r="V6" s="4">
        <v>9421</v>
      </c>
      <c r="W6" s="4">
        <v>553065793</v>
      </c>
      <c r="X6" s="4">
        <v>9647</v>
      </c>
      <c r="Y6" s="4">
        <v>520310462</v>
      </c>
      <c r="Z6" s="4">
        <v>9189</v>
      </c>
      <c r="AA6" s="4">
        <v>451737814</v>
      </c>
      <c r="AB6" s="4">
        <v>8449</v>
      </c>
      <c r="AC6" s="4">
        <v>391919928</v>
      </c>
      <c r="AD6" s="4">
        <v>7581</v>
      </c>
      <c r="AE6" s="4">
        <v>369039042</v>
      </c>
      <c r="AF6" s="4">
        <v>7019</v>
      </c>
      <c r="AG6" s="4">
        <v>338244100</v>
      </c>
      <c r="AH6" s="4">
        <v>6592</v>
      </c>
      <c r="AI6" s="4">
        <v>322551371</v>
      </c>
      <c r="AJ6" s="4">
        <v>6416</v>
      </c>
      <c r="AK6" s="4">
        <v>298695861</v>
      </c>
      <c r="AL6" s="4">
        <v>6146</v>
      </c>
      <c r="AM6" s="4">
        <v>308003724</v>
      </c>
      <c r="AN6" s="4">
        <v>6841</v>
      </c>
      <c r="AO6" s="4">
        <v>350595095</v>
      </c>
      <c r="AP6" s="4">
        <v>7399</v>
      </c>
      <c r="AQ6" s="4">
        <v>324658410</v>
      </c>
      <c r="AR6" s="4">
        <v>6674</v>
      </c>
      <c r="AS6" s="4">
        <v>280088082</v>
      </c>
      <c r="AT6" s="4">
        <v>5660</v>
      </c>
    </row>
    <row r="7" spans="1:46" ht="13.5" customHeight="1" x14ac:dyDescent="0.2">
      <c r="A7" s="17"/>
      <c r="B7" s="7" t="s">
        <v>18</v>
      </c>
      <c r="C7" s="4">
        <v>272623959</v>
      </c>
      <c r="D7" s="4">
        <v>1743</v>
      </c>
      <c r="E7" s="4">
        <v>306779883</v>
      </c>
      <c r="F7" s="4">
        <v>2020</v>
      </c>
      <c r="G7" s="4">
        <v>307269740</v>
      </c>
      <c r="H7" s="4">
        <v>2016</v>
      </c>
      <c r="I7" s="4">
        <v>267823804</v>
      </c>
      <c r="J7" s="4">
        <v>1506</v>
      </c>
      <c r="K7" s="4">
        <v>261169801</v>
      </c>
      <c r="L7" s="4">
        <v>1436</v>
      </c>
      <c r="M7" s="4">
        <v>226634412</v>
      </c>
      <c r="N7" s="3">
        <v>1520</v>
      </c>
      <c r="O7" s="4">
        <v>241187384</v>
      </c>
      <c r="P7" s="3">
        <v>1302</v>
      </c>
      <c r="Q7" s="4">
        <v>257187436</v>
      </c>
      <c r="R7" s="3">
        <v>1511</v>
      </c>
      <c r="S7" s="4">
        <v>247607327</v>
      </c>
      <c r="T7" s="3">
        <v>1495</v>
      </c>
      <c r="U7" s="4">
        <v>205874278</v>
      </c>
      <c r="V7" s="3">
        <v>1067</v>
      </c>
      <c r="W7" s="4">
        <v>133403980</v>
      </c>
      <c r="X7" s="3">
        <v>776</v>
      </c>
      <c r="Y7" s="4">
        <v>124718785</v>
      </c>
      <c r="Z7" s="3">
        <v>728</v>
      </c>
      <c r="AA7" s="4">
        <v>116405423</v>
      </c>
      <c r="AB7" s="3">
        <v>676</v>
      </c>
      <c r="AC7" s="4">
        <v>116195301</v>
      </c>
      <c r="AD7" s="3">
        <v>694</v>
      </c>
      <c r="AE7" s="4">
        <v>108237600</v>
      </c>
      <c r="AF7" s="3">
        <v>656</v>
      </c>
      <c r="AG7" s="4">
        <v>82882305</v>
      </c>
      <c r="AH7" s="3">
        <v>532</v>
      </c>
      <c r="AI7" s="4">
        <v>45789372</v>
      </c>
      <c r="AJ7" s="3">
        <v>373</v>
      </c>
      <c r="AK7" s="4">
        <v>42388381</v>
      </c>
      <c r="AL7" s="3">
        <v>346</v>
      </c>
      <c r="AM7" s="4">
        <v>36149364</v>
      </c>
      <c r="AN7" s="3">
        <v>257</v>
      </c>
      <c r="AO7" s="4"/>
      <c r="AP7" s="4"/>
      <c r="AQ7" s="4"/>
      <c r="AR7" s="4"/>
      <c r="AS7" s="4"/>
      <c r="AT7" s="4"/>
    </row>
    <row r="8" spans="1:46" ht="13.5" customHeight="1" x14ac:dyDescent="0.2">
      <c r="A8" s="17"/>
      <c r="B8" s="7" t="s">
        <v>19</v>
      </c>
      <c r="C8" s="4">
        <v>890351921</v>
      </c>
      <c r="D8" s="4">
        <v>3625</v>
      </c>
      <c r="E8" s="4">
        <v>825160055</v>
      </c>
      <c r="F8" s="4">
        <v>3479</v>
      </c>
      <c r="G8" s="4">
        <v>853175806</v>
      </c>
      <c r="H8" s="4">
        <v>3566</v>
      </c>
      <c r="I8" s="4">
        <v>809054732</v>
      </c>
      <c r="J8" s="4">
        <v>3480</v>
      </c>
      <c r="K8" s="4">
        <v>816864164</v>
      </c>
      <c r="L8" s="4">
        <v>3575</v>
      </c>
      <c r="M8" s="4">
        <v>826555561</v>
      </c>
      <c r="N8" s="4">
        <v>3627</v>
      </c>
      <c r="O8" s="4">
        <v>774873319</v>
      </c>
      <c r="P8" s="4">
        <v>3473</v>
      </c>
      <c r="Q8" s="4">
        <v>794624782</v>
      </c>
      <c r="R8" s="4">
        <v>3041</v>
      </c>
      <c r="S8" s="4">
        <v>800055903</v>
      </c>
      <c r="T8" s="4">
        <v>3099</v>
      </c>
      <c r="U8" s="4">
        <v>843658519</v>
      </c>
      <c r="V8" s="4">
        <v>3225</v>
      </c>
      <c r="W8" s="4">
        <v>852392897</v>
      </c>
      <c r="X8" s="4">
        <v>3182</v>
      </c>
      <c r="Y8" s="4">
        <v>771367461</v>
      </c>
      <c r="Z8" s="4">
        <v>2825</v>
      </c>
      <c r="AA8" s="4">
        <v>789002403</v>
      </c>
      <c r="AB8" s="4">
        <v>2857</v>
      </c>
      <c r="AC8" s="4">
        <v>741501873</v>
      </c>
      <c r="AD8" s="4">
        <v>2669</v>
      </c>
      <c r="AE8" s="4">
        <v>727218563</v>
      </c>
      <c r="AF8" s="4">
        <v>2620</v>
      </c>
      <c r="AG8" s="4">
        <v>696654662</v>
      </c>
      <c r="AH8" s="4">
        <v>2541</v>
      </c>
      <c r="AI8" s="4">
        <v>671830975</v>
      </c>
      <c r="AJ8" s="4">
        <v>2540</v>
      </c>
      <c r="AK8" s="4">
        <v>697732821</v>
      </c>
      <c r="AL8" s="4">
        <v>2817</v>
      </c>
      <c r="AM8" s="4">
        <v>713691324</v>
      </c>
      <c r="AN8" s="4">
        <v>2804</v>
      </c>
      <c r="AO8" s="4">
        <v>643571668</v>
      </c>
      <c r="AP8" s="4">
        <v>2147</v>
      </c>
      <c r="AQ8" s="4">
        <v>682936249</v>
      </c>
      <c r="AR8" s="4">
        <v>2146</v>
      </c>
      <c r="AS8" s="4">
        <v>673056452</v>
      </c>
      <c r="AT8" s="4">
        <v>2136</v>
      </c>
    </row>
    <row r="9" spans="1:46" ht="13.5" customHeight="1" x14ac:dyDescent="0.2">
      <c r="A9" s="17"/>
      <c r="B9" s="7" t="s">
        <v>20</v>
      </c>
      <c r="C9" s="4">
        <v>2403042</v>
      </c>
      <c r="D9" s="4">
        <v>77</v>
      </c>
      <c r="E9" s="4">
        <v>1572229</v>
      </c>
      <c r="F9" s="4">
        <v>48</v>
      </c>
      <c r="G9" s="4">
        <v>2138851</v>
      </c>
      <c r="H9" s="4">
        <v>85</v>
      </c>
      <c r="I9" s="4">
        <v>2255980</v>
      </c>
      <c r="J9" s="4">
        <v>72</v>
      </c>
      <c r="K9" s="4">
        <v>2057005</v>
      </c>
      <c r="L9" s="4">
        <v>70</v>
      </c>
      <c r="M9" s="4">
        <v>1799686</v>
      </c>
      <c r="N9" s="3">
        <v>64</v>
      </c>
      <c r="O9" s="4">
        <v>1304538</v>
      </c>
      <c r="P9" s="3">
        <v>54</v>
      </c>
      <c r="Q9" s="4">
        <v>2013567</v>
      </c>
      <c r="R9" s="3">
        <v>68</v>
      </c>
      <c r="S9" s="4">
        <v>1358940</v>
      </c>
      <c r="T9" s="3">
        <v>46</v>
      </c>
      <c r="U9" s="4">
        <v>1423000</v>
      </c>
      <c r="V9" s="3">
        <v>60</v>
      </c>
      <c r="W9" s="4">
        <v>1392560</v>
      </c>
      <c r="X9" s="3">
        <v>52</v>
      </c>
      <c r="Y9" s="4">
        <v>1407549</v>
      </c>
      <c r="Z9" s="3">
        <v>64</v>
      </c>
      <c r="AA9" s="4">
        <v>1737204</v>
      </c>
      <c r="AB9" s="3">
        <v>65</v>
      </c>
      <c r="AC9" s="4">
        <v>1373849</v>
      </c>
      <c r="AD9" s="3">
        <v>48</v>
      </c>
      <c r="AE9" s="4">
        <v>1586127</v>
      </c>
      <c r="AF9" s="3">
        <v>56</v>
      </c>
      <c r="AG9" s="4">
        <v>1364040</v>
      </c>
      <c r="AH9" s="3">
        <v>43</v>
      </c>
      <c r="AI9" s="4">
        <v>1588843</v>
      </c>
      <c r="AJ9" s="3">
        <v>61</v>
      </c>
      <c r="AK9" s="4">
        <v>1094689</v>
      </c>
      <c r="AL9" s="3">
        <v>37</v>
      </c>
      <c r="AM9" s="4">
        <v>582021</v>
      </c>
      <c r="AN9" s="3">
        <v>21</v>
      </c>
      <c r="AO9" s="4">
        <v>988267</v>
      </c>
      <c r="AP9" s="3">
        <v>50</v>
      </c>
      <c r="AQ9" s="4">
        <v>1488434</v>
      </c>
      <c r="AR9" s="3">
        <v>77</v>
      </c>
      <c r="AS9" s="4">
        <v>1466484</v>
      </c>
      <c r="AT9" s="3">
        <v>54</v>
      </c>
    </row>
    <row r="10" spans="1:46" ht="13.5" customHeight="1" x14ac:dyDescent="0.2">
      <c r="A10" s="17"/>
      <c r="B10" s="7" t="s">
        <v>21</v>
      </c>
      <c r="C10" s="4">
        <v>3174240</v>
      </c>
      <c r="D10" s="4">
        <v>34</v>
      </c>
      <c r="E10" s="4">
        <v>1793041</v>
      </c>
      <c r="F10" s="4">
        <v>19</v>
      </c>
      <c r="G10" s="4">
        <v>2280055</v>
      </c>
      <c r="H10" s="4">
        <v>25</v>
      </c>
      <c r="I10" s="4">
        <v>2736594</v>
      </c>
      <c r="J10" s="4">
        <v>26</v>
      </c>
      <c r="K10" s="4">
        <v>4617262</v>
      </c>
      <c r="L10" s="4">
        <v>47</v>
      </c>
      <c r="M10" s="4">
        <v>3923905</v>
      </c>
      <c r="N10" s="3">
        <v>32</v>
      </c>
      <c r="O10" s="4">
        <v>2260675</v>
      </c>
      <c r="P10" s="3">
        <v>24</v>
      </c>
      <c r="Q10" s="4">
        <v>5198524</v>
      </c>
      <c r="R10" s="3">
        <v>44</v>
      </c>
      <c r="S10" s="4">
        <v>4307817</v>
      </c>
      <c r="T10" s="3">
        <v>38</v>
      </c>
      <c r="U10" s="4">
        <v>2266899</v>
      </c>
      <c r="V10" s="3">
        <v>23</v>
      </c>
      <c r="W10" s="4">
        <v>4804930</v>
      </c>
      <c r="X10" s="3">
        <v>47</v>
      </c>
      <c r="Y10" s="4">
        <v>3782999</v>
      </c>
      <c r="Z10" s="3">
        <v>36</v>
      </c>
      <c r="AA10" s="4">
        <v>4689852</v>
      </c>
      <c r="AB10" s="3">
        <v>47</v>
      </c>
      <c r="AC10" s="4">
        <v>2369355</v>
      </c>
      <c r="AD10" s="3">
        <v>25</v>
      </c>
      <c r="AE10" s="4">
        <v>2901789</v>
      </c>
      <c r="AF10" s="3">
        <v>30</v>
      </c>
      <c r="AG10" s="4">
        <v>3541572</v>
      </c>
      <c r="AH10" s="3">
        <v>31</v>
      </c>
      <c r="AI10" s="4">
        <v>3307741</v>
      </c>
      <c r="AJ10" s="3">
        <v>35</v>
      </c>
      <c r="AK10" s="4">
        <v>1627104</v>
      </c>
      <c r="AL10" s="3">
        <v>19</v>
      </c>
      <c r="AM10" s="4">
        <v>3453338</v>
      </c>
      <c r="AN10" s="3">
        <v>28</v>
      </c>
      <c r="AO10" s="4">
        <v>3903359</v>
      </c>
      <c r="AP10" s="3">
        <v>31</v>
      </c>
      <c r="AQ10" s="4">
        <v>3980975</v>
      </c>
      <c r="AR10" s="3">
        <v>37</v>
      </c>
      <c r="AS10" s="4">
        <v>4928348</v>
      </c>
      <c r="AT10" s="3">
        <v>39</v>
      </c>
    </row>
    <row r="11" spans="1:46" ht="13.5" customHeight="1" x14ac:dyDescent="0.2">
      <c r="A11" s="18"/>
      <c r="B11" s="7" t="s">
        <v>22</v>
      </c>
      <c r="C11" s="4">
        <v>84824065</v>
      </c>
      <c r="D11" s="4">
        <v>5523</v>
      </c>
      <c r="E11" s="4">
        <v>86011958</v>
      </c>
      <c r="F11" s="4">
        <v>5653</v>
      </c>
      <c r="G11" s="4">
        <v>82932006</v>
      </c>
      <c r="H11" s="4">
        <v>5615</v>
      </c>
      <c r="I11" s="4">
        <v>75846776</v>
      </c>
      <c r="J11" s="4">
        <v>5304</v>
      </c>
      <c r="K11" s="4">
        <v>73804225</v>
      </c>
      <c r="L11" s="4">
        <v>5306</v>
      </c>
      <c r="M11" s="4">
        <v>72604632</v>
      </c>
      <c r="N11" s="4">
        <v>5259</v>
      </c>
      <c r="O11" s="4">
        <v>70569098</v>
      </c>
      <c r="P11" s="4">
        <v>5068</v>
      </c>
      <c r="Q11" s="4">
        <v>73401344</v>
      </c>
      <c r="R11" s="4">
        <v>5167</v>
      </c>
      <c r="S11" s="4">
        <v>67543597</v>
      </c>
      <c r="T11" s="4">
        <v>4808</v>
      </c>
      <c r="U11" s="4">
        <v>64107754</v>
      </c>
      <c r="V11" s="4">
        <v>4517</v>
      </c>
      <c r="W11" s="4">
        <v>61972062</v>
      </c>
      <c r="X11" s="4">
        <v>4733</v>
      </c>
      <c r="Y11" s="4">
        <v>61143806</v>
      </c>
      <c r="Z11" s="4">
        <v>4660</v>
      </c>
      <c r="AA11" s="4">
        <v>57781101</v>
      </c>
      <c r="AB11" s="4">
        <v>4376</v>
      </c>
      <c r="AC11" s="4">
        <v>52281000</v>
      </c>
      <c r="AD11" s="4">
        <v>3933</v>
      </c>
      <c r="AE11" s="4">
        <v>48935500</v>
      </c>
      <c r="AF11" s="4">
        <v>3748</v>
      </c>
      <c r="AG11" s="4">
        <v>44367000</v>
      </c>
      <c r="AH11" s="4">
        <v>3616</v>
      </c>
      <c r="AI11" s="4">
        <v>38356500</v>
      </c>
      <c r="AJ11" s="4">
        <v>3629</v>
      </c>
      <c r="AK11" s="4">
        <v>35521000</v>
      </c>
      <c r="AL11" s="4">
        <v>3529</v>
      </c>
      <c r="AM11" s="4">
        <v>39691712</v>
      </c>
      <c r="AN11" s="4">
        <v>4036</v>
      </c>
      <c r="AO11" s="4">
        <v>35280008</v>
      </c>
      <c r="AP11" s="4">
        <v>4141</v>
      </c>
      <c r="AQ11" s="4">
        <v>32760000</v>
      </c>
      <c r="AR11" s="4">
        <v>3851</v>
      </c>
      <c r="AS11" s="4">
        <v>28328850</v>
      </c>
      <c r="AT11" s="4">
        <v>3357</v>
      </c>
    </row>
    <row r="12" spans="1:46" ht="13.5" customHeight="1" x14ac:dyDescent="0.2">
      <c r="A12" s="16" t="s">
        <v>23</v>
      </c>
      <c r="B12" s="7" t="s">
        <v>24</v>
      </c>
      <c r="C12" s="4">
        <v>36365494</v>
      </c>
      <c r="D12" s="4">
        <v>2816</v>
      </c>
      <c r="E12" s="4">
        <v>27409274</v>
      </c>
      <c r="F12" s="4">
        <v>2093</v>
      </c>
      <c r="G12" s="4">
        <v>23149295</v>
      </c>
      <c r="H12" s="4">
        <v>1775</v>
      </c>
      <c r="I12" s="4">
        <v>26927464</v>
      </c>
      <c r="J12" s="4">
        <v>1796</v>
      </c>
      <c r="K12" s="4">
        <v>26458348</v>
      </c>
      <c r="L12" s="4">
        <v>1870</v>
      </c>
      <c r="M12" s="4">
        <v>29672271</v>
      </c>
      <c r="N12" s="4">
        <v>1902</v>
      </c>
      <c r="O12" s="4">
        <v>33585156</v>
      </c>
      <c r="P12" s="4">
        <v>2049</v>
      </c>
      <c r="Q12" s="4">
        <v>31775991</v>
      </c>
      <c r="R12" s="4">
        <v>1940</v>
      </c>
      <c r="S12" s="4">
        <v>55704027</v>
      </c>
      <c r="T12" s="4">
        <v>2937</v>
      </c>
      <c r="U12" s="4">
        <v>73089907</v>
      </c>
      <c r="V12" s="4">
        <v>3419</v>
      </c>
      <c r="W12" s="4">
        <v>80107547</v>
      </c>
      <c r="X12" s="4">
        <v>3228</v>
      </c>
      <c r="Y12" s="4">
        <v>69865596</v>
      </c>
      <c r="Z12" s="4">
        <v>2933</v>
      </c>
      <c r="AA12" s="4">
        <v>61327207</v>
      </c>
      <c r="AB12" s="4">
        <v>2467</v>
      </c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</row>
    <row r="13" spans="1:46" ht="13.5" customHeight="1" x14ac:dyDescent="0.2">
      <c r="A13" s="17"/>
      <c r="B13" s="7" t="s">
        <v>25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3"/>
      <c r="O13" s="4"/>
      <c r="P13" s="3"/>
      <c r="Q13" s="4"/>
      <c r="R13" s="3"/>
      <c r="S13" s="4"/>
      <c r="T13" s="3"/>
      <c r="U13" s="4"/>
      <c r="V13" s="3"/>
      <c r="W13" s="4"/>
      <c r="X13" s="3"/>
      <c r="Y13" s="4"/>
      <c r="Z13" s="3"/>
      <c r="AA13" s="4"/>
      <c r="AB13" s="3"/>
      <c r="AC13" s="4">
        <v>64429230</v>
      </c>
      <c r="AD13" s="4">
        <v>2579</v>
      </c>
      <c r="AE13" s="4">
        <v>64695305</v>
      </c>
      <c r="AF13" s="4">
        <v>2590</v>
      </c>
      <c r="AG13" s="4">
        <v>58720869</v>
      </c>
      <c r="AH13" s="4">
        <v>2277</v>
      </c>
      <c r="AI13" s="4">
        <v>47300946</v>
      </c>
      <c r="AJ13" s="4">
        <v>1792</v>
      </c>
      <c r="AK13" s="4">
        <v>35807742</v>
      </c>
      <c r="AL13" s="4">
        <v>1394</v>
      </c>
      <c r="AM13" s="4">
        <v>20518947</v>
      </c>
      <c r="AN13" s="3">
        <v>800</v>
      </c>
      <c r="AO13" s="4">
        <v>13843341</v>
      </c>
      <c r="AP13" s="3">
        <v>755</v>
      </c>
      <c r="AQ13" s="4">
        <v>11145204</v>
      </c>
      <c r="AR13" s="3">
        <v>574</v>
      </c>
      <c r="AS13" s="4">
        <v>8251218</v>
      </c>
      <c r="AT13" s="3">
        <v>412</v>
      </c>
    </row>
    <row r="14" spans="1:46" ht="13.5" customHeight="1" x14ac:dyDescent="0.2">
      <c r="A14" s="17"/>
      <c r="B14" s="8" t="s">
        <v>26</v>
      </c>
      <c r="C14" s="4"/>
      <c r="D14" s="4"/>
      <c r="E14" s="4">
        <v>477666</v>
      </c>
      <c r="F14" s="4">
        <v>6</v>
      </c>
      <c r="G14" s="4">
        <v>627759</v>
      </c>
      <c r="H14" s="4">
        <v>7</v>
      </c>
      <c r="I14" s="4">
        <v>785898</v>
      </c>
      <c r="J14" s="4">
        <v>9</v>
      </c>
      <c r="K14" s="4">
        <v>1720551</v>
      </c>
      <c r="L14" s="4">
        <v>16</v>
      </c>
      <c r="M14" s="4">
        <v>2917308</v>
      </c>
      <c r="N14" s="3">
        <v>25</v>
      </c>
      <c r="O14" s="4">
        <v>3781938</v>
      </c>
      <c r="P14" s="3">
        <v>46</v>
      </c>
      <c r="Q14" s="4">
        <v>2054412</v>
      </c>
      <c r="R14" s="3">
        <v>35</v>
      </c>
      <c r="S14" s="4">
        <v>1378989</v>
      </c>
      <c r="T14" s="3">
        <v>25</v>
      </c>
      <c r="U14" s="4">
        <v>446121</v>
      </c>
      <c r="V14" s="3">
        <v>15</v>
      </c>
      <c r="W14" s="4">
        <v>375237</v>
      </c>
      <c r="X14" s="3">
        <v>9</v>
      </c>
      <c r="Y14" s="4">
        <v>518652</v>
      </c>
      <c r="Z14" s="3">
        <v>22</v>
      </c>
      <c r="AA14" s="4">
        <v>145296</v>
      </c>
      <c r="AB14" s="3">
        <v>3</v>
      </c>
      <c r="AC14" s="4">
        <v>718560</v>
      </c>
      <c r="AD14" s="3">
        <v>17</v>
      </c>
      <c r="AE14" s="4">
        <v>886185</v>
      </c>
      <c r="AF14" s="3">
        <v>16</v>
      </c>
      <c r="AG14" s="4">
        <v>620046</v>
      </c>
      <c r="AH14" s="3">
        <v>16</v>
      </c>
      <c r="AI14" s="4">
        <v>844353</v>
      </c>
      <c r="AJ14" s="3">
        <v>22</v>
      </c>
      <c r="AK14" s="4">
        <v>782937</v>
      </c>
      <c r="AL14" s="3">
        <v>30</v>
      </c>
      <c r="AM14" s="4">
        <v>1528884</v>
      </c>
      <c r="AN14" s="3">
        <v>17</v>
      </c>
      <c r="AO14" s="4"/>
      <c r="AP14" s="3"/>
      <c r="AQ14" s="4"/>
      <c r="AR14" s="3"/>
      <c r="AS14" s="4"/>
      <c r="AT14" s="3"/>
    </row>
    <row r="15" spans="1:46" ht="13.5" customHeight="1" x14ac:dyDescent="0.2">
      <c r="A15" s="17"/>
      <c r="B15" s="7" t="s">
        <v>27</v>
      </c>
      <c r="C15" s="4">
        <v>1041353</v>
      </c>
      <c r="D15" s="4">
        <v>35</v>
      </c>
      <c r="E15" s="4">
        <v>944189</v>
      </c>
      <c r="F15" s="4">
        <v>30</v>
      </c>
      <c r="G15" s="4">
        <v>367876</v>
      </c>
      <c r="H15" s="4">
        <v>17</v>
      </c>
      <c r="I15" s="4">
        <v>511954</v>
      </c>
      <c r="J15" s="4">
        <v>24</v>
      </c>
      <c r="K15" s="4">
        <v>840797</v>
      </c>
      <c r="L15" s="4">
        <v>39</v>
      </c>
      <c r="M15" s="4">
        <v>707922</v>
      </c>
      <c r="N15" s="3">
        <v>32</v>
      </c>
      <c r="O15" s="4">
        <v>483570</v>
      </c>
      <c r="P15" s="3">
        <v>23</v>
      </c>
      <c r="Q15" s="4">
        <v>677133</v>
      </c>
      <c r="R15" s="3">
        <v>28</v>
      </c>
      <c r="S15" s="4">
        <v>827288</v>
      </c>
      <c r="T15" s="3">
        <v>31</v>
      </c>
      <c r="U15" s="4">
        <v>446272</v>
      </c>
      <c r="V15" s="3">
        <v>18</v>
      </c>
      <c r="W15" s="4">
        <v>593146</v>
      </c>
      <c r="X15" s="3">
        <v>21</v>
      </c>
      <c r="Y15" s="4">
        <v>599184</v>
      </c>
      <c r="Z15" s="3">
        <v>25</v>
      </c>
      <c r="AA15" s="4">
        <v>375273</v>
      </c>
      <c r="AB15" s="3">
        <v>19</v>
      </c>
      <c r="AC15" s="4"/>
      <c r="AD15" s="3"/>
      <c r="AE15" s="4"/>
      <c r="AF15" s="3"/>
      <c r="AG15" s="4"/>
      <c r="AH15" s="3"/>
      <c r="AI15" s="4"/>
      <c r="AJ15" s="3"/>
      <c r="AK15" s="4"/>
      <c r="AL15" s="3"/>
      <c r="AM15" s="4"/>
      <c r="AN15" s="3"/>
      <c r="AO15" s="4"/>
      <c r="AP15" s="3"/>
      <c r="AQ15" s="4"/>
      <c r="AR15" s="3"/>
      <c r="AS15" s="4"/>
      <c r="AT15" s="3"/>
    </row>
    <row r="16" spans="1:46" ht="13.5" customHeight="1" x14ac:dyDescent="0.2">
      <c r="A16" s="17"/>
      <c r="B16" s="7" t="s">
        <v>28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3"/>
      <c r="O16" s="4"/>
      <c r="P16" s="3"/>
      <c r="Q16" s="4"/>
      <c r="R16" s="3"/>
      <c r="S16" s="4"/>
      <c r="T16" s="3"/>
      <c r="U16" s="4"/>
      <c r="V16" s="3"/>
      <c r="W16" s="4"/>
      <c r="X16" s="3"/>
      <c r="Y16" s="4"/>
      <c r="Z16" s="3"/>
      <c r="AA16" s="4"/>
      <c r="AB16" s="3"/>
      <c r="AC16" s="4">
        <v>420225</v>
      </c>
      <c r="AD16" s="3">
        <v>19</v>
      </c>
      <c r="AE16" s="4">
        <v>661713</v>
      </c>
      <c r="AF16" s="3">
        <v>31</v>
      </c>
      <c r="AG16" s="4">
        <v>540675</v>
      </c>
      <c r="AH16" s="3">
        <v>25</v>
      </c>
      <c r="AI16" s="4">
        <v>253674</v>
      </c>
      <c r="AJ16" s="3">
        <v>13</v>
      </c>
      <c r="AK16" s="4">
        <v>244720</v>
      </c>
      <c r="AL16" s="3">
        <v>14</v>
      </c>
      <c r="AM16" s="4">
        <v>40023</v>
      </c>
      <c r="AN16" s="3">
        <v>5</v>
      </c>
      <c r="AO16" s="4">
        <v>62793</v>
      </c>
      <c r="AP16" s="3">
        <v>5</v>
      </c>
      <c r="AQ16" s="4">
        <v>137518</v>
      </c>
      <c r="AR16" s="3">
        <v>7</v>
      </c>
      <c r="AS16" s="4">
        <v>9828</v>
      </c>
      <c r="AT16" s="3">
        <v>1</v>
      </c>
    </row>
    <row r="17" spans="1:46" ht="13.5" customHeight="1" x14ac:dyDescent="0.2">
      <c r="A17" s="17"/>
      <c r="B17" s="7" t="s">
        <v>29</v>
      </c>
      <c r="C17" s="4">
        <v>2083566</v>
      </c>
      <c r="D17" s="4">
        <v>21</v>
      </c>
      <c r="E17" s="4">
        <v>2003130</v>
      </c>
      <c r="F17" s="4">
        <v>19</v>
      </c>
      <c r="G17" s="4">
        <v>1660657</v>
      </c>
      <c r="H17" s="4">
        <v>21</v>
      </c>
      <c r="I17" s="4">
        <v>1829390</v>
      </c>
      <c r="J17" s="4">
        <v>17</v>
      </c>
      <c r="K17" s="4">
        <v>3129366</v>
      </c>
      <c r="L17" s="4">
        <v>27</v>
      </c>
      <c r="M17" s="4">
        <v>2248261</v>
      </c>
      <c r="N17" s="3">
        <v>18</v>
      </c>
      <c r="O17" s="4">
        <v>2212645</v>
      </c>
      <c r="P17" s="3">
        <v>22</v>
      </c>
      <c r="Q17" s="4">
        <v>3112062</v>
      </c>
      <c r="R17" s="3">
        <v>26</v>
      </c>
      <c r="S17" s="4">
        <v>2430916</v>
      </c>
      <c r="T17" s="3">
        <v>16</v>
      </c>
      <c r="U17" s="4">
        <v>3391766</v>
      </c>
      <c r="V17" s="3">
        <v>29</v>
      </c>
      <c r="W17" s="4">
        <v>2466823</v>
      </c>
      <c r="X17" s="3">
        <v>21</v>
      </c>
      <c r="Y17" s="4">
        <v>2095879</v>
      </c>
      <c r="Z17" s="3">
        <v>20</v>
      </c>
      <c r="AA17" s="4">
        <v>1651844</v>
      </c>
      <c r="AB17" s="3">
        <v>17</v>
      </c>
      <c r="AC17" s="4"/>
      <c r="AD17" s="3"/>
      <c r="AE17" s="4"/>
      <c r="AF17" s="3"/>
      <c r="AG17" s="4"/>
      <c r="AH17" s="3"/>
      <c r="AI17" s="4"/>
      <c r="AJ17" s="3"/>
      <c r="AK17" s="4"/>
      <c r="AL17" s="3"/>
      <c r="AM17" s="4"/>
      <c r="AN17" s="3"/>
      <c r="AO17" s="4"/>
      <c r="AP17" s="3"/>
      <c r="AQ17" s="4"/>
      <c r="AR17" s="3"/>
      <c r="AS17" s="4"/>
      <c r="AT17" s="3"/>
    </row>
    <row r="18" spans="1:46" ht="13.5" customHeight="1" x14ac:dyDescent="0.2">
      <c r="A18" s="17"/>
      <c r="B18" s="7" t="s">
        <v>30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3"/>
      <c r="O18" s="4"/>
      <c r="P18" s="3"/>
      <c r="Q18" s="4"/>
      <c r="R18" s="3"/>
      <c r="S18" s="4"/>
      <c r="T18" s="3"/>
      <c r="U18" s="4"/>
      <c r="V18" s="3"/>
      <c r="W18" s="4"/>
      <c r="X18" s="3"/>
      <c r="Y18" s="4"/>
      <c r="Z18" s="3"/>
      <c r="AA18" s="4"/>
      <c r="AB18" s="3"/>
      <c r="AC18" s="4">
        <v>2740148</v>
      </c>
      <c r="AD18" s="3">
        <v>23</v>
      </c>
      <c r="AE18" s="4">
        <v>2004812</v>
      </c>
      <c r="AF18" s="3">
        <v>17</v>
      </c>
      <c r="AG18" s="4">
        <v>1911716</v>
      </c>
      <c r="AH18" s="3">
        <v>20</v>
      </c>
      <c r="AI18" s="4">
        <v>952928</v>
      </c>
      <c r="AJ18" s="3">
        <v>10</v>
      </c>
      <c r="AK18" s="4">
        <v>1227923</v>
      </c>
      <c r="AL18" s="3">
        <v>10</v>
      </c>
      <c r="AM18" s="4">
        <v>952334</v>
      </c>
      <c r="AN18" s="3">
        <v>7</v>
      </c>
      <c r="AO18" s="4">
        <v>1129744</v>
      </c>
      <c r="AP18" s="3">
        <v>10</v>
      </c>
      <c r="AQ18" s="4">
        <v>544653</v>
      </c>
      <c r="AR18" s="3">
        <v>5</v>
      </c>
      <c r="AS18" s="4">
        <v>175959</v>
      </c>
      <c r="AT18" s="3">
        <v>1</v>
      </c>
    </row>
    <row r="19" spans="1:46" ht="13.5" customHeight="1" x14ac:dyDescent="0.2">
      <c r="A19" s="17"/>
      <c r="B19" s="7" t="s">
        <v>31</v>
      </c>
      <c r="C19" s="4">
        <v>10071807</v>
      </c>
      <c r="D19" s="4">
        <v>2233</v>
      </c>
      <c r="E19" s="4">
        <v>8069880</v>
      </c>
      <c r="F19" s="4">
        <v>1778</v>
      </c>
      <c r="G19" s="4">
        <v>6748320</v>
      </c>
      <c r="H19" s="4">
        <v>1519</v>
      </c>
      <c r="I19" s="4">
        <v>6641300</v>
      </c>
      <c r="J19" s="4">
        <v>1492</v>
      </c>
      <c r="K19" s="4">
        <v>6713532</v>
      </c>
      <c r="L19" s="4">
        <v>1543</v>
      </c>
      <c r="M19" s="4">
        <v>6693170</v>
      </c>
      <c r="N19" s="4">
        <v>1522</v>
      </c>
      <c r="O19" s="4">
        <v>7448960</v>
      </c>
      <c r="P19" s="4">
        <v>1706</v>
      </c>
      <c r="Q19" s="4">
        <v>6950860</v>
      </c>
      <c r="R19" s="4">
        <v>1579</v>
      </c>
      <c r="S19" s="4">
        <v>8987146</v>
      </c>
      <c r="T19" s="4">
        <v>2067</v>
      </c>
      <c r="U19" s="4">
        <v>10166526</v>
      </c>
      <c r="V19" s="4">
        <v>2315</v>
      </c>
      <c r="W19" s="4">
        <v>9591120</v>
      </c>
      <c r="X19" s="4">
        <v>2278</v>
      </c>
      <c r="Y19" s="4">
        <v>8742880</v>
      </c>
      <c r="Z19" s="4">
        <v>2075</v>
      </c>
      <c r="AA19" s="4">
        <v>7603120</v>
      </c>
      <c r="AB19" s="4">
        <v>1801</v>
      </c>
      <c r="AC19" s="4"/>
      <c r="AD19" s="3"/>
      <c r="AE19" s="4"/>
      <c r="AF19" s="3"/>
      <c r="AG19" s="4"/>
      <c r="AH19" s="3"/>
      <c r="AI19" s="4"/>
      <c r="AJ19" s="3"/>
      <c r="AK19" s="4"/>
      <c r="AL19" s="3"/>
      <c r="AM19" s="4"/>
      <c r="AN19" s="3"/>
      <c r="AO19" s="4"/>
      <c r="AP19" s="3"/>
      <c r="AQ19" s="4"/>
      <c r="AR19" s="3"/>
      <c r="AS19" s="4"/>
      <c r="AT19" s="3"/>
    </row>
    <row r="20" spans="1:46" ht="13.5" customHeight="1" x14ac:dyDescent="0.2">
      <c r="A20" s="18"/>
      <c r="B20" s="7" t="s">
        <v>32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3"/>
      <c r="O20" s="4"/>
      <c r="P20" s="3"/>
      <c r="Q20" s="4"/>
      <c r="R20" s="3"/>
      <c r="S20" s="4"/>
      <c r="T20" s="3"/>
      <c r="U20" s="4"/>
      <c r="V20" s="3"/>
      <c r="W20" s="4"/>
      <c r="X20" s="3"/>
      <c r="Y20" s="4"/>
      <c r="Z20" s="3"/>
      <c r="AA20" s="4"/>
      <c r="AB20" s="3"/>
      <c r="AC20" s="4">
        <v>7946520</v>
      </c>
      <c r="AD20" s="4">
        <v>1896</v>
      </c>
      <c r="AE20" s="4">
        <v>8126400</v>
      </c>
      <c r="AF20" s="4">
        <v>1921</v>
      </c>
      <c r="AG20" s="4">
        <v>7265160</v>
      </c>
      <c r="AH20" s="4">
        <v>1733</v>
      </c>
      <c r="AI20" s="4">
        <v>5785500</v>
      </c>
      <c r="AJ20" s="4">
        <v>1402</v>
      </c>
      <c r="AK20" s="4">
        <v>4308500</v>
      </c>
      <c r="AL20" s="4">
        <v>1049</v>
      </c>
      <c r="AM20" s="4">
        <v>3017000</v>
      </c>
      <c r="AN20" s="3">
        <v>619</v>
      </c>
      <c r="AO20" s="4">
        <v>5406000</v>
      </c>
      <c r="AP20" s="3">
        <v>636</v>
      </c>
      <c r="AQ20" s="4">
        <v>4250000</v>
      </c>
      <c r="AR20" s="3">
        <v>455</v>
      </c>
      <c r="AS20" s="4">
        <v>3119500</v>
      </c>
      <c r="AT20" s="3">
        <v>375</v>
      </c>
    </row>
    <row r="21" spans="1:46" x14ac:dyDescent="0.2">
      <c r="A21" s="14" t="s">
        <v>33</v>
      </c>
      <c r="B21" s="15"/>
      <c r="C21" s="4">
        <v>1818184</v>
      </c>
      <c r="D21" s="4">
        <v>26738</v>
      </c>
      <c r="E21" s="4">
        <v>1621872</v>
      </c>
      <c r="F21" s="4">
        <v>25744</v>
      </c>
      <c r="G21" s="4">
        <v>1584072</v>
      </c>
      <c r="H21" s="4">
        <v>25144</v>
      </c>
      <c r="I21" s="4">
        <v>1509606</v>
      </c>
      <c r="J21" s="4">
        <v>23962</v>
      </c>
      <c r="K21" s="4">
        <v>1523655</v>
      </c>
      <c r="L21" s="4">
        <v>24185</v>
      </c>
      <c r="M21" s="4">
        <v>1523214</v>
      </c>
      <c r="N21" s="4">
        <v>24178</v>
      </c>
      <c r="O21" s="4">
        <v>1504125</v>
      </c>
      <c r="P21" s="4">
        <v>23875</v>
      </c>
      <c r="Q21" s="4">
        <v>1512126</v>
      </c>
      <c r="R21" s="4">
        <v>24002</v>
      </c>
      <c r="S21" s="4">
        <v>1577680</v>
      </c>
      <c r="T21" s="4">
        <v>24272</v>
      </c>
      <c r="U21" s="4">
        <v>1668590</v>
      </c>
      <c r="V21" s="4">
        <v>23837</v>
      </c>
      <c r="W21" s="4">
        <v>1708056</v>
      </c>
      <c r="X21" s="4">
        <v>23723</v>
      </c>
      <c r="Y21" s="4">
        <v>1607184</v>
      </c>
      <c r="Z21" s="4">
        <v>22322</v>
      </c>
      <c r="AA21" s="4">
        <v>1477008</v>
      </c>
      <c r="AB21" s="4">
        <v>20514</v>
      </c>
      <c r="AC21" s="4">
        <v>1615824</v>
      </c>
      <c r="AD21" s="4">
        <v>19236</v>
      </c>
      <c r="AE21" s="4">
        <v>1546944</v>
      </c>
      <c r="AF21" s="4">
        <v>18416</v>
      </c>
      <c r="AG21" s="4">
        <v>1437324</v>
      </c>
      <c r="AH21" s="4">
        <v>17111</v>
      </c>
      <c r="AI21" s="4">
        <v>1341228</v>
      </c>
      <c r="AJ21" s="4">
        <v>15967</v>
      </c>
      <c r="AK21" s="4">
        <v>1231776</v>
      </c>
      <c r="AL21" s="4">
        <v>14664</v>
      </c>
      <c r="AM21" s="4">
        <v>1238328</v>
      </c>
      <c r="AN21" s="4">
        <v>14742</v>
      </c>
      <c r="AO21" s="4">
        <v>1387570</v>
      </c>
      <c r="AP21" s="4">
        <v>14606</v>
      </c>
      <c r="AQ21" s="4">
        <v>1269485</v>
      </c>
      <c r="AR21" s="4">
        <v>13363</v>
      </c>
      <c r="AS21" s="4">
        <v>1363735</v>
      </c>
      <c r="AT21" s="4">
        <v>11636</v>
      </c>
    </row>
    <row r="22" spans="1:46" x14ac:dyDescent="0.2">
      <c r="A22" s="14" t="s">
        <v>34</v>
      </c>
      <c r="B22" s="15"/>
      <c r="C22" s="4">
        <v>51053468</v>
      </c>
      <c r="D22" s="4">
        <v>3480</v>
      </c>
      <c r="E22" s="4">
        <v>48362037</v>
      </c>
      <c r="F22" s="4">
        <v>3540</v>
      </c>
      <c r="G22" s="4">
        <v>46865112</v>
      </c>
      <c r="H22" s="4">
        <v>3771</v>
      </c>
      <c r="I22" s="4">
        <v>44967092</v>
      </c>
      <c r="J22" s="4">
        <v>3581</v>
      </c>
      <c r="K22" s="4">
        <v>47478855</v>
      </c>
      <c r="L22" s="4">
        <v>3710</v>
      </c>
      <c r="M22" s="4">
        <v>41071478</v>
      </c>
      <c r="N22" s="4">
        <v>3441</v>
      </c>
      <c r="O22" s="4">
        <v>39490365</v>
      </c>
      <c r="P22" s="4">
        <v>3398</v>
      </c>
      <c r="Q22" s="4">
        <v>38768258</v>
      </c>
      <c r="R22" s="4">
        <v>3507</v>
      </c>
      <c r="S22" s="4">
        <v>39413954</v>
      </c>
      <c r="T22" s="4">
        <v>3554</v>
      </c>
      <c r="U22" s="4">
        <v>39340637</v>
      </c>
      <c r="V22" s="4">
        <v>3485</v>
      </c>
      <c r="W22" s="4">
        <v>33358260</v>
      </c>
      <c r="X22" s="4">
        <v>2951</v>
      </c>
      <c r="Y22" s="4">
        <v>28787982</v>
      </c>
      <c r="Z22" s="4">
        <v>2611</v>
      </c>
      <c r="AA22" s="4">
        <v>24815223</v>
      </c>
      <c r="AB22" s="4">
        <v>2211</v>
      </c>
      <c r="AC22" s="4">
        <v>23868242</v>
      </c>
      <c r="AD22" s="4">
        <v>2060</v>
      </c>
      <c r="AE22" s="4">
        <v>24428567</v>
      </c>
      <c r="AF22" s="4">
        <v>2154</v>
      </c>
      <c r="AG22" s="4">
        <v>20924782</v>
      </c>
      <c r="AH22" s="4">
        <v>1991</v>
      </c>
      <c r="AI22" s="4">
        <v>16841875</v>
      </c>
      <c r="AJ22" s="4">
        <v>1910</v>
      </c>
      <c r="AK22" s="4">
        <v>14808138</v>
      </c>
      <c r="AL22" s="4">
        <v>1696</v>
      </c>
      <c r="AM22" s="4">
        <v>13609116</v>
      </c>
      <c r="AN22" s="4">
        <v>1587</v>
      </c>
      <c r="AO22" s="4">
        <v>7957550</v>
      </c>
      <c r="AP22" s="4">
        <v>1194</v>
      </c>
      <c r="AQ22" s="4">
        <v>6703106</v>
      </c>
      <c r="AR22" s="3">
        <v>999</v>
      </c>
      <c r="AS22" s="4">
        <v>6764378</v>
      </c>
      <c r="AT22" s="3">
        <v>923</v>
      </c>
    </row>
    <row r="23" spans="1:46" x14ac:dyDescent="0.2">
      <c r="A23" s="14" t="s">
        <v>35</v>
      </c>
      <c r="B23" s="15"/>
      <c r="C23" s="4">
        <v>6303</v>
      </c>
      <c r="D23" s="4">
        <v>8</v>
      </c>
      <c r="E23" s="4">
        <v>23000</v>
      </c>
      <c r="F23" s="4">
        <v>30</v>
      </c>
      <c r="G23" s="4">
        <v>35804</v>
      </c>
      <c r="H23" s="4">
        <v>24</v>
      </c>
      <c r="I23" s="4">
        <v>3957</v>
      </c>
      <c r="J23" s="4">
        <v>18</v>
      </c>
      <c r="K23" s="4">
        <v>185253</v>
      </c>
      <c r="L23" s="4">
        <v>17</v>
      </c>
      <c r="M23" s="4">
        <v>399752</v>
      </c>
      <c r="N23" s="3">
        <v>19</v>
      </c>
      <c r="O23" s="4">
        <v>189153</v>
      </c>
      <c r="P23" s="3">
        <v>39</v>
      </c>
      <c r="Q23" s="4">
        <v>11135</v>
      </c>
      <c r="R23" s="3">
        <v>26</v>
      </c>
      <c r="S23" s="4">
        <v>69017</v>
      </c>
      <c r="T23" s="3">
        <v>71</v>
      </c>
      <c r="U23" s="4">
        <v>29560</v>
      </c>
      <c r="V23" s="3">
        <v>36</v>
      </c>
      <c r="W23" s="4">
        <v>61248</v>
      </c>
      <c r="X23" s="3">
        <v>56</v>
      </c>
      <c r="Y23" s="4">
        <v>34388</v>
      </c>
      <c r="Z23" s="3">
        <v>36</v>
      </c>
      <c r="AA23" s="4">
        <v>5399</v>
      </c>
      <c r="AB23" s="3">
        <v>9</v>
      </c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3"/>
      <c r="AS23" s="4"/>
      <c r="AT23" s="3"/>
    </row>
    <row r="24" spans="1:46" x14ac:dyDescent="0.2">
      <c r="A24" s="14" t="s">
        <v>36</v>
      </c>
      <c r="B24" s="15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3"/>
      <c r="O24" s="4"/>
      <c r="P24" s="3"/>
      <c r="Q24" s="4"/>
      <c r="R24" s="3"/>
      <c r="S24" s="4"/>
      <c r="T24" s="3"/>
      <c r="U24" s="4"/>
      <c r="V24" s="3"/>
      <c r="W24" s="4"/>
      <c r="X24" s="3"/>
      <c r="Y24" s="4"/>
      <c r="Z24" s="3"/>
      <c r="AA24" s="4"/>
      <c r="AB24" s="3"/>
      <c r="AC24" s="4">
        <v>18672</v>
      </c>
      <c r="AD24" s="3">
        <v>20</v>
      </c>
      <c r="AE24" s="4">
        <v>22433</v>
      </c>
      <c r="AF24" s="3">
        <v>25</v>
      </c>
      <c r="AG24" s="4">
        <v>1255</v>
      </c>
      <c r="AH24" s="3">
        <v>1</v>
      </c>
      <c r="AI24" s="4">
        <v>12388</v>
      </c>
      <c r="AJ24" s="3">
        <v>20</v>
      </c>
      <c r="AK24" s="4">
        <v>9301</v>
      </c>
      <c r="AL24" s="3">
        <v>5</v>
      </c>
      <c r="AM24" s="4">
        <v>55400</v>
      </c>
      <c r="AN24" s="3">
        <v>8</v>
      </c>
      <c r="AO24" s="4">
        <v>14925</v>
      </c>
      <c r="AP24" s="3">
        <v>8</v>
      </c>
      <c r="AQ24" s="3">
        <v>334</v>
      </c>
      <c r="AR24" s="3">
        <v>1</v>
      </c>
      <c r="AS24" s="4">
        <v>3738</v>
      </c>
      <c r="AT24" s="3">
        <v>9</v>
      </c>
    </row>
    <row r="25" spans="1:46" x14ac:dyDescent="0.2">
      <c r="A25" s="14" t="s">
        <v>50</v>
      </c>
      <c r="B25" s="15"/>
      <c r="C25" s="4">
        <f>4797920+334</f>
        <v>4798254</v>
      </c>
      <c r="D25" s="4">
        <f>196+2</f>
        <v>198</v>
      </c>
      <c r="E25" s="4">
        <f>4688812</f>
        <v>4688812</v>
      </c>
      <c r="F25" s="4">
        <v>185</v>
      </c>
      <c r="G25" s="4">
        <f>4939240+4238</f>
        <v>4943478</v>
      </c>
      <c r="H25" s="4">
        <f>200+2</f>
        <v>202</v>
      </c>
      <c r="I25" s="4">
        <f>5413155+42075</f>
        <v>5455230</v>
      </c>
      <c r="J25" s="4">
        <v>204</v>
      </c>
      <c r="K25" s="4">
        <f>4471387+7761</f>
        <v>4479148</v>
      </c>
      <c r="L25" s="4">
        <v>184</v>
      </c>
      <c r="M25" s="4">
        <f>4945888+3304</f>
        <v>4949192</v>
      </c>
      <c r="N25" s="3">
        <v>168</v>
      </c>
      <c r="O25" s="4">
        <f>3963338+9978</f>
        <v>3973316</v>
      </c>
      <c r="P25" s="3">
        <v>156</v>
      </c>
      <c r="Q25" s="4">
        <v>3457135</v>
      </c>
      <c r="R25" s="3">
        <v>165</v>
      </c>
      <c r="S25" s="4">
        <v>4060280</v>
      </c>
      <c r="T25" s="3">
        <v>151</v>
      </c>
      <c r="U25" s="4">
        <v>3475210</v>
      </c>
      <c r="V25" s="3">
        <v>126</v>
      </c>
      <c r="W25" s="4">
        <v>2576060</v>
      </c>
      <c r="X25" s="3">
        <v>112</v>
      </c>
      <c r="Y25" s="4">
        <v>1421212</v>
      </c>
      <c r="Z25" s="3">
        <v>40</v>
      </c>
      <c r="AA25" s="4">
        <v>1895643</v>
      </c>
      <c r="AB25" s="3">
        <v>72</v>
      </c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3"/>
      <c r="AQ25" s="3"/>
      <c r="AR25" s="3"/>
      <c r="AS25" s="4"/>
      <c r="AT25" s="3"/>
    </row>
    <row r="26" spans="1:46" x14ac:dyDescent="0.2">
      <c r="A26" s="14" t="s">
        <v>37</v>
      </c>
      <c r="B26" s="15"/>
      <c r="C26" s="4">
        <f>87749782+36570</f>
        <v>87786352</v>
      </c>
      <c r="D26" s="4">
        <f>2258+2</f>
        <v>2260</v>
      </c>
      <c r="E26" s="4">
        <v>85522449</v>
      </c>
      <c r="F26" s="4">
        <v>2244</v>
      </c>
      <c r="G26" s="4">
        <v>87711575</v>
      </c>
      <c r="H26" s="4">
        <v>2347</v>
      </c>
      <c r="I26" s="4">
        <f>93278594+16357</f>
        <v>93294951</v>
      </c>
      <c r="J26" s="4">
        <v>2414</v>
      </c>
      <c r="K26" s="4">
        <f>103454162</f>
        <v>103454162</v>
      </c>
      <c r="L26" s="4">
        <v>2602</v>
      </c>
      <c r="M26" s="4">
        <f>104147210+134820</f>
        <v>104282030</v>
      </c>
      <c r="N26" s="4">
        <v>2796</v>
      </c>
      <c r="O26" s="4">
        <f>94171290+182750</f>
        <v>94354040</v>
      </c>
      <c r="P26" s="4">
        <v>2399</v>
      </c>
      <c r="Q26" s="4">
        <v>96648840</v>
      </c>
      <c r="R26" s="4">
        <v>2375</v>
      </c>
      <c r="S26" s="4">
        <v>97917160</v>
      </c>
      <c r="T26" s="4">
        <v>2384</v>
      </c>
      <c r="U26" s="4">
        <v>105873930</v>
      </c>
      <c r="V26" s="4">
        <v>2626</v>
      </c>
      <c r="W26" s="4">
        <v>84714750</v>
      </c>
      <c r="X26" s="4">
        <v>2429</v>
      </c>
      <c r="Y26" s="4">
        <v>67707200</v>
      </c>
      <c r="Z26" s="4">
        <v>1966</v>
      </c>
      <c r="AA26" s="4">
        <v>59876012</v>
      </c>
      <c r="AB26" s="4">
        <v>1755</v>
      </c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3"/>
      <c r="AQ26" s="3"/>
      <c r="AR26" s="3"/>
      <c r="AS26" s="4"/>
      <c r="AT26" s="3"/>
    </row>
    <row r="27" spans="1:46" x14ac:dyDescent="0.2">
      <c r="A27" s="10" t="s">
        <v>38</v>
      </c>
      <c r="B27" s="11"/>
      <c r="C27" s="4">
        <f t="shared" ref="C27:D27" si="0">SUM(C6:C26)</f>
        <v>2065541534</v>
      </c>
      <c r="D27" s="4">
        <f t="shared" si="0"/>
        <v>60986</v>
      </c>
      <c r="E27" s="4">
        <f t="shared" ref="E27:F27" si="1">SUM(E6:E26)</f>
        <v>2016229521</v>
      </c>
      <c r="F27" s="4">
        <f t="shared" si="1"/>
        <v>58354</v>
      </c>
      <c r="G27" s="4">
        <f t="shared" ref="G27:H27" si="2">SUM(G6:G26)</f>
        <v>2007719498</v>
      </c>
      <c r="H27" s="4">
        <f t="shared" si="2"/>
        <v>57631</v>
      </c>
      <c r="I27" s="4">
        <f t="shared" ref="I27:J27" si="3">SUM(I6:I26)</f>
        <v>1925084843</v>
      </c>
      <c r="J27" s="4">
        <f t="shared" si="3"/>
        <v>54943</v>
      </c>
      <c r="K27" s="4">
        <f t="shared" ref="K27:M27" si="4">SUM(K6:K26)</f>
        <v>1949458225</v>
      </c>
      <c r="L27" s="4">
        <f t="shared" ref="L27:N27" si="5">SUM(L6:L26)</f>
        <v>55747</v>
      </c>
      <c r="M27" s="4">
        <f t="shared" si="4"/>
        <v>1932386790</v>
      </c>
      <c r="N27" s="4">
        <f t="shared" si="5"/>
        <v>55705</v>
      </c>
      <c r="O27" s="4">
        <f t="shared" ref="O27:V27" si="6">SUM(O6:O26)</f>
        <v>1854411529</v>
      </c>
      <c r="P27" s="4">
        <f t="shared" si="6"/>
        <v>54671</v>
      </c>
      <c r="Q27" s="4">
        <f t="shared" si="6"/>
        <v>1892738423</v>
      </c>
      <c r="R27" s="4">
        <f t="shared" si="6"/>
        <v>54271</v>
      </c>
      <c r="S27" s="4">
        <f t="shared" si="6"/>
        <v>1864781082</v>
      </c>
      <c r="T27" s="4">
        <f t="shared" si="6"/>
        <v>54939</v>
      </c>
      <c r="U27" s="4">
        <f t="shared" si="6"/>
        <v>1890626456</v>
      </c>
      <c r="V27" s="4">
        <f t="shared" si="6"/>
        <v>54219</v>
      </c>
      <c r="W27" s="4">
        <v>1822584469</v>
      </c>
      <c r="X27" s="4">
        <v>53265</v>
      </c>
      <c r="Y27" s="4">
        <v>1664111219</v>
      </c>
      <c r="Z27" s="4">
        <v>49552</v>
      </c>
      <c r="AA27" s="4">
        <v>1580525822</v>
      </c>
      <c r="AB27" s="4">
        <v>45338</v>
      </c>
      <c r="AC27" s="4">
        <v>1407398727</v>
      </c>
      <c r="AD27" s="4">
        <v>40800</v>
      </c>
      <c r="AE27" s="4">
        <v>1360290980</v>
      </c>
      <c r="AF27" s="4">
        <v>39299</v>
      </c>
      <c r="AG27" s="4">
        <v>1258475506</v>
      </c>
      <c r="AH27" s="4">
        <v>36507</v>
      </c>
      <c r="AI27" s="4">
        <v>1156757694</v>
      </c>
      <c r="AJ27" s="4">
        <v>34190</v>
      </c>
      <c r="AK27" s="4">
        <v>1135480893</v>
      </c>
      <c r="AL27" s="4">
        <v>31756</v>
      </c>
      <c r="AM27" s="4">
        <v>1142531515</v>
      </c>
      <c r="AN27" s="4">
        <v>31772</v>
      </c>
      <c r="AO27" s="4">
        <v>1064140320</v>
      </c>
      <c r="AP27" s="4">
        <v>30982</v>
      </c>
      <c r="AQ27" s="4">
        <v>1069874368</v>
      </c>
      <c r="AR27" s="4">
        <v>28189</v>
      </c>
      <c r="AS27" s="4">
        <v>1007556572</v>
      </c>
      <c r="AT27" s="4">
        <v>24603</v>
      </c>
    </row>
    <row r="28" spans="1:46" x14ac:dyDescent="0.2">
      <c r="A28" t="s">
        <v>39</v>
      </c>
    </row>
  </sheetData>
  <mergeCells count="32">
    <mergeCell ref="AS4:AT4"/>
    <mergeCell ref="AQ4:AR4"/>
    <mergeCell ref="AO4:AP4"/>
    <mergeCell ref="AI4:AJ4"/>
    <mergeCell ref="A26:B26"/>
    <mergeCell ref="AC4:AD4"/>
    <mergeCell ref="U4:V4"/>
    <mergeCell ref="S4:T4"/>
    <mergeCell ref="Q4:R4"/>
    <mergeCell ref="O4:P4"/>
    <mergeCell ref="M4:N4"/>
    <mergeCell ref="K4:L4"/>
    <mergeCell ref="I4:J4"/>
    <mergeCell ref="G4:H4"/>
    <mergeCell ref="E4:F4"/>
    <mergeCell ref="C4:D4"/>
    <mergeCell ref="A27:B27"/>
    <mergeCell ref="AM4:AN4"/>
    <mergeCell ref="AK4:AL4"/>
    <mergeCell ref="A24:B24"/>
    <mergeCell ref="A12:A20"/>
    <mergeCell ref="A21:B21"/>
    <mergeCell ref="A22:B22"/>
    <mergeCell ref="A23:B23"/>
    <mergeCell ref="A25:B25"/>
    <mergeCell ref="A4:B5"/>
    <mergeCell ref="AA4:AB4"/>
    <mergeCell ref="Y4:Z4"/>
    <mergeCell ref="W4:X4"/>
    <mergeCell ref="A6:A11"/>
    <mergeCell ref="AG4:AH4"/>
    <mergeCell ref="AE4:AF4"/>
  </mergeCells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高根沢町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高根沢町</dc:creator>
  <cp:lastModifiedBy>川上　美保</cp:lastModifiedBy>
  <cp:lastPrinted>2026-03-09T09:14:25Z</cp:lastPrinted>
  <dcterms:created xsi:type="dcterms:W3CDTF">2016-07-29T02:45:36Z</dcterms:created>
  <dcterms:modified xsi:type="dcterms:W3CDTF">2026-03-09T09:25:05Z</dcterms:modified>
</cp:coreProperties>
</file>