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yame\020企画課\R5_企画課\B財政\a財政\03_財政の公表\02_オープンデータ及び町政統計データ更新について\オープンデータ\"/>
    </mc:Choice>
  </mc:AlternateContent>
  <bookViews>
    <workbookView xWindow="-600" yWindow="45" windowWidth="15480" windowHeight="8610"/>
  </bookViews>
  <sheets>
    <sheet name="16-5" sheetId="1" r:id="rId1"/>
  </sheets>
  <definedNames>
    <definedName name="_xlnm.Print_Area" localSheetId="0">'16-5'!$A$1:$R$41</definedName>
    <definedName name="_xlnm.Print_Titles" localSheetId="0">'16-5'!$A:$B</definedName>
  </definedNames>
  <calcPr calcId="162913"/>
</workbook>
</file>

<file path=xl/calcChain.xml><?xml version="1.0" encoding="utf-8"?>
<calcChain xmlns="http://schemas.openxmlformats.org/spreadsheetml/2006/main">
  <c r="C13" i="1" l="1"/>
  <c r="C39" i="1"/>
  <c r="C37" i="1"/>
  <c r="C35" i="1"/>
  <c r="C33" i="1"/>
  <c r="C31" i="1"/>
  <c r="C21" i="1"/>
  <c r="C17" i="1"/>
  <c r="C15" i="1"/>
  <c r="C11" i="1"/>
  <c r="C9" i="1"/>
  <c r="D38" i="1"/>
  <c r="D36" i="1"/>
  <c r="D34" i="1"/>
  <c r="D32" i="1"/>
  <c r="D30" i="1"/>
  <c r="C27" i="1"/>
  <c r="D23" i="1"/>
  <c r="D22" i="1"/>
  <c r="D20" i="1"/>
  <c r="D19" i="1"/>
  <c r="D18" i="1"/>
  <c r="D16" i="1"/>
  <c r="D14" i="1"/>
  <c r="D12" i="1"/>
  <c r="D10" i="1"/>
  <c r="D8" i="1"/>
  <c r="C6" i="1"/>
  <c r="D6" i="1" s="1"/>
  <c r="E39" i="1" l="1"/>
  <c r="E37" i="1"/>
  <c r="E35" i="1"/>
  <c r="E33" i="1"/>
  <c r="E31" i="1"/>
  <c r="E17" i="1"/>
  <c r="E15" i="1"/>
  <c r="E13" i="1"/>
  <c r="E11" i="1"/>
  <c r="E9" i="1"/>
  <c r="F38" i="1" l="1"/>
  <c r="F36" i="1"/>
  <c r="F34" i="1"/>
  <c r="F32" i="1"/>
  <c r="F30" i="1"/>
  <c r="F23" i="1"/>
  <c r="F22" i="1"/>
  <c r="F19" i="1"/>
  <c r="F18" i="1"/>
  <c r="F14" i="1"/>
  <c r="F12" i="1"/>
  <c r="F10" i="1"/>
  <c r="F8" i="1"/>
  <c r="E6" i="1"/>
  <c r="F16" i="1" l="1"/>
  <c r="H28" i="1"/>
  <c r="H38" i="1"/>
  <c r="H36" i="1"/>
  <c r="H34" i="1"/>
  <c r="H32" i="1"/>
  <c r="H30" i="1"/>
  <c r="H23" i="1"/>
  <c r="H22" i="1"/>
  <c r="G20" i="1"/>
  <c r="F20" i="1" s="1"/>
  <c r="H19" i="1"/>
  <c r="H18" i="1"/>
  <c r="G16" i="1"/>
  <c r="H14" i="1"/>
  <c r="H12" i="1"/>
  <c r="H10" i="1"/>
  <c r="H8" i="1"/>
  <c r="H16" i="1" l="1"/>
  <c r="J29" i="1"/>
  <c r="I26" i="1"/>
  <c r="J23" i="1"/>
  <c r="J22" i="1"/>
  <c r="J19" i="1"/>
  <c r="J18" i="1"/>
  <c r="J16" i="1"/>
  <c r="I20" i="1"/>
  <c r="H20" i="1" s="1"/>
  <c r="I16" i="1"/>
  <c r="I6" i="1"/>
  <c r="I39" i="1" s="1"/>
  <c r="J38" i="1"/>
  <c r="J36" i="1"/>
  <c r="J34" i="1"/>
  <c r="J32" i="1"/>
  <c r="J30" i="1"/>
  <c r="J26" i="1"/>
  <c r="J14" i="1"/>
  <c r="J12" i="1"/>
  <c r="J10" i="1"/>
  <c r="J8" i="1"/>
  <c r="J20" i="1" l="1"/>
  <c r="I17" i="1"/>
  <c r="I9" i="1"/>
  <c r="I33" i="1"/>
  <c r="J6" i="1"/>
  <c r="I13" i="1"/>
  <c r="I27" i="1"/>
  <c r="I37" i="1"/>
  <c r="I11" i="1"/>
  <c r="I15" i="1"/>
  <c r="I21" i="1"/>
  <c r="I31" i="1"/>
  <c r="I35" i="1"/>
  <c r="I7" i="1" l="1"/>
  <c r="K6" i="1"/>
  <c r="K7" i="1" l="1"/>
  <c r="M6" i="1" l="1"/>
  <c r="M7" i="1"/>
  <c r="Q7" i="1" l="1"/>
  <c r="Q6" i="1"/>
  <c r="S7" i="1" l="1"/>
  <c r="S6" i="1"/>
  <c r="AG26" i="1" l="1"/>
  <c r="AE26" i="1"/>
  <c r="AC26" i="1"/>
  <c r="AA26" i="1"/>
  <c r="Y26" i="1"/>
  <c r="W26" i="1"/>
  <c r="AG20" i="1"/>
  <c r="AE20" i="1"/>
  <c r="AC20" i="1"/>
  <c r="AA20" i="1"/>
  <c r="Y20" i="1"/>
  <c r="W20" i="1"/>
  <c r="AC19" i="1"/>
  <c r="AA19" i="1"/>
  <c r="AG16" i="1"/>
  <c r="AE16" i="1"/>
  <c r="AC16" i="1"/>
  <c r="AA16" i="1"/>
  <c r="Y16" i="1"/>
  <c r="W16" i="1"/>
  <c r="AQ7" i="1"/>
  <c r="AO7" i="1"/>
  <c r="AM7" i="1"/>
  <c r="AK7" i="1"/>
  <c r="AI7" i="1"/>
  <c r="AG7" i="1"/>
  <c r="AE7" i="1"/>
  <c r="AC7" i="1"/>
  <c r="AA7" i="1"/>
  <c r="Y7" i="1"/>
  <c r="W7" i="1"/>
  <c r="U7" i="1"/>
  <c r="O7" i="1"/>
  <c r="AQ6" i="1"/>
  <c r="AO6" i="1"/>
  <c r="AM6" i="1"/>
  <c r="AK6" i="1"/>
  <c r="AI6" i="1"/>
  <c r="AG6" i="1"/>
  <c r="AE6" i="1"/>
  <c r="AC6" i="1"/>
  <c r="AA6" i="1"/>
  <c r="Y6" i="1"/>
  <c r="W6" i="1"/>
  <c r="U6" i="1"/>
  <c r="O6" i="1"/>
  <c r="H29" i="1"/>
  <c r="G26" i="1"/>
  <c r="H26" i="1" l="1"/>
  <c r="G6" i="1"/>
  <c r="E27" i="1" l="1"/>
  <c r="F6" i="1"/>
  <c r="G39" i="1"/>
  <c r="G35" i="1"/>
  <c r="G31" i="1"/>
  <c r="G21" i="1"/>
  <c r="G15" i="1"/>
  <c r="G11" i="1"/>
  <c r="G37" i="1"/>
  <c r="G33" i="1"/>
  <c r="G27" i="1"/>
  <c r="G17" i="1"/>
  <c r="G13" i="1"/>
  <c r="H6" i="1"/>
  <c r="G9" i="1"/>
  <c r="G7" i="1" l="1"/>
</calcChain>
</file>

<file path=xl/comments1.xml><?xml version="1.0" encoding="utf-8"?>
<comments xmlns="http://schemas.openxmlformats.org/spreadsheetml/2006/main">
  <authors>
    <author xml:space="preserve"> </author>
  </authors>
  <commentList>
    <comment ref="E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端数調整</t>
        </r>
      </text>
    </comment>
  </commentList>
</comments>
</file>

<file path=xl/sharedStrings.xml><?xml version="1.0" encoding="utf-8"?>
<sst xmlns="http://schemas.openxmlformats.org/spreadsheetml/2006/main" count="215" uniqueCount="119">
  <si>
    <t>単独事業費</t>
    <rPh sb="0" eb="2">
      <t>タンドク</t>
    </rPh>
    <rPh sb="2" eb="5">
      <t>ジギョウヒ</t>
    </rPh>
    <phoneticPr fontId="2"/>
  </si>
  <si>
    <t>補助事業費</t>
    <rPh sb="0" eb="2">
      <t>ホジョ</t>
    </rPh>
    <rPh sb="2" eb="5">
      <t>ジギョウヒ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</si>
  <si>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</si>
  <si>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県営事業負担金</t>
    <rPh sb="0" eb="2">
      <t>ケンエイ</t>
    </rPh>
    <rPh sb="2" eb="4">
      <t>ジギョウ</t>
    </rPh>
    <rPh sb="4" eb="7">
      <t>フタンキン</t>
    </rPh>
    <phoneticPr fontId="2"/>
  </si>
  <si>
    <t>普通建設事業費</t>
    <rPh sb="0" eb="2">
      <t>フツウ</t>
    </rPh>
    <rPh sb="2" eb="4">
      <t>ケンセツ</t>
    </rPh>
    <rPh sb="4" eb="7">
      <t>ジギョウヒ</t>
    </rPh>
    <phoneticPr fontId="2"/>
  </si>
  <si>
    <t>繰出金</t>
    <rPh sb="0" eb="1">
      <t>ク</t>
    </rPh>
    <rPh sb="1" eb="2">
      <t>ダ</t>
    </rPh>
    <rPh sb="2" eb="3">
      <t>キン</t>
    </rPh>
    <phoneticPr fontId="2"/>
  </si>
  <si>
    <t>貸付金</t>
    <rPh sb="0" eb="2">
      <t>カシツケ</t>
    </rPh>
    <rPh sb="2" eb="3">
      <t>キン</t>
    </rPh>
    <phoneticPr fontId="2"/>
  </si>
  <si>
    <t>投資及び出資金</t>
    <rPh sb="0" eb="2">
      <t>トウシ</t>
    </rPh>
    <rPh sb="2" eb="3">
      <t>オヨ</t>
    </rPh>
    <rPh sb="4" eb="7">
      <t>シュッシキン</t>
    </rPh>
    <phoneticPr fontId="2"/>
  </si>
  <si>
    <t>積立金</t>
    <rPh sb="0" eb="2">
      <t>ツミタテ</t>
    </rPh>
    <rPh sb="2" eb="3">
      <t>キン</t>
    </rPh>
    <phoneticPr fontId="2"/>
  </si>
  <si>
    <t>公債費</t>
    <rPh sb="0" eb="3">
      <t>コウサイヒ</t>
    </rPh>
    <phoneticPr fontId="2"/>
  </si>
  <si>
    <t>その他</t>
    <rPh sb="2" eb="3">
      <t>タ</t>
    </rPh>
    <phoneticPr fontId="2"/>
  </si>
  <si>
    <t>一部事務組合</t>
    <rPh sb="0" eb="2">
      <t>イチブ</t>
    </rPh>
    <rPh sb="2" eb="4">
      <t>ジム</t>
    </rPh>
    <rPh sb="4" eb="6">
      <t>クミアイ</t>
    </rPh>
    <phoneticPr fontId="2"/>
  </si>
  <si>
    <t>補助金等</t>
    <rPh sb="0" eb="4">
      <t>ホジョキントウ</t>
    </rPh>
    <phoneticPr fontId="2"/>
  </si>
  <si>
    <t>扶助費</t>
    <rPh sb="0" eb="3">
      <t>フジョヒ</t>
    </rPh>
    <phoneticPr fontId="2"/>
  </si>
  <si>
    <t>維持補修費</t>
    <rPh sb="0" eb="2">
      <t>イジ</t>
    </rPh>
    <rPh sb="2" eb="4">
      <t>ホシュウ</t>
    </rPh>
    <rPh sb="4" eb="5">
      <t>ヒ</t>
    </rPh>
    <phoneticPr fontId="2"/>
  </si>
  <si>
    <t>物件費</t>
    <rPh sb="0" eb="3">
      <t>ブッケンヒ</t>
    </rPh>
    <phoneticPr fontId="2"/>
  </si>
  <si>
    <t>人件費</t>
    <rPh sb="0" eb="3">
      <t>ジンケンヒ</t>
    </rPh>
    <phoneticPr fontId="2"/>
  </si>
  <si>
    <t>歳出総額</t>
    <rPh sb="0" eb="2">
      <t>サイシュツ</t>
    </rPh>
    <rPh sb="2" eb="4">
      <t>ソウガク</t>
    </rPh>
    <phoneticPr fontId="2"/>
  </si>
  <si>
    <t>（構成比）</t>
    <rPh sb="1" eb="4">
      <t>コウセイヒ</t>
    </rPh>
    <phoneticPr fontId="2"/>
  </si>
  <si>
    <t>対前年比</t>
    <rPh sb="0" eb="1">
      <t>タイ</t>
    </rPh>
    <rPh sb="1" eb="3">
      <t>ゼンネン</t>
    </rPh>
    <rPh sb="3" eb="4">
      <t>ヒ</t>
    </rPh>
    <phoneticPr fontId="2"/>
  </si>
  <si>
    <t>決算額</t>
    <rPh sb="0" eb="2">
      <t>ケッサン</t>
    </rPh>
    <rPh sb="2" eb="3">
      <t>ガク</t>
    </rPh>
    <phoneticPr fontId="2"/>
  </si>
  <si>
    <t>平成11年度</t>
  </si>
  <si>
    <t>平成12年度</t>
  </si>
  <si>
    <t>平成13年度</t>
  </si>
  <si>
    <t>平成14年度</t>
  </si>
  <si>
    <t>平成15年度</t>
  </si>
  <si>
    <t>平成16年度</t>
  </si>
  <si>
    <t>平成17年度</t>
  </si>
  <si>
    <t>平成18年度</t>
  </si>
  <si>
    <t>平成１９年度</t>
    <rPh sb="0" eb="2">
      <t>ヘイセイ</t>
    </rPh>
    <rPh sb="4" eb="6">
      <t>ネンド</t>
    </rPh>
    <phoneticPr fontId="2"/>
  </si>
  <si>
    <t>款</t>
    <rPh sb="0" eb="1">
      <t>カン</t>
    </rPh>
    <phoneticPr fontId="2"/>
  </si>
  <si>
    <t>平成２０年度</t>
    <rPh sb="0" eb="2">
      <t>ヘイセイ</t>
    </rPh>
    <rPh sb="4" eb="6">
      <t>ネンド</t>
    </rPh>
    <phoneticPr fontId="2"/>
  </si>
  <si>
    <t>平成２１年度</t>
    <rPh sb="0" eb="2">
      <t>ヘイセイ</t>
    </rPh>
    <rPh sb="4" eb="6">
      <t>ネンド</t>
    </rPh>
    <phoneticPr fontId="2"/>
  </si>
  <si>
    <t>同級他団体施行事業負担金</t>
    <rPh sb="0" eb="2">
      <t>ドウキュウ</t>
    </rPh>
    <rPh sb="2" eb="3">
      <t>タ</t>
    </rPh>
    <rPh sb="3" eb="5">
      <t>ダンタイ</t>
    </rPh>
    <rPh sb="5" eb="7">
      <t>シコウ</t>
    </rPh>
    <rPh sb="7" eb="9">
      <t>ジギョウ</t>
    </rPh>
    <rPh sb="9" eb="12">
      <t>フタンキン</t>
    </rPh>
    <phoneticPr fontId="2"/>
  </si>
  <si>
    <t>平成２２年度</t>
    <rPh sb="0" eb="2">
      <t>ヘイセイ</t>
    </rPh>
    <rPh sb="4" eb="6">
      <t>ネンド</t>
    </rPh>
    <phoneticPr fontId="2"/>
  </si>
  <si>
    <t>平成２３年度</t>
    <rPh sb="0" eb="2">
      <t>ヘイセイ</t>
    </rPh>
    <rPh sb="4" eb="6">
      <t>ネンド</t>
    </rPh>
    <phoneticPr fontId="2"/>
  </si>
  <si>
    <t>平成２４年度</t>
    <rPh sb="0" eb="2">
      <t>ヘイセイ</t>
    </rPh>
    <rPh sb="4" eb="6">
      <t>ネンド</t>
    </rPh>
    <phoneticPr fontId="2"/>
  </si>
  <si>
    <t>平成２５年度</t>
    <rPh sb="0" eb="2">
      <t>ヘイセイ</t>
    </rPh>
    <rPh sb="4" eb="6">
      <t>ネンド</t>
    </rPh>
    <phoneticPr fontId="2"/>
  </si>
  <si>
    <t>平成２６年度</t>
    <rPh sb="0" eb="2">
      <t>ヘイセイ</t>
    </rPh>
    <rPh sb="4" eb="6">
      <t>ネンド</t>
    </rPh>
    <phoneticPr fontId="2"/>
  </si>
  <si>
    <r>
      <rPr>
        <sz val="10"/>
        <rFont val="MS UI Gothic"/>
        <family val="3"/>
        <charset val="128"/>
      </rPr>
      <t>△</t>
    </r>
    <r>
      <rPr>
        <sz val="10"/>
        <rFont val="Arial"/>
        <family val="2"/>
      </rPr>
      <t>7.2</t>
    </r>
  </si>
  <si>
    <r>
      <rPr>
        <sz val="10"/>
        <rFont val="MS UI Gothic"/>
        <family val="3"/>
        <charset val="128"/>
      </rPr>
      <t>△</t>
    </r>
    <r>
      <rPr>
        <sz val="10"/>
        <rFont val="Arial"/>
        <family val="2"/>
      </rPr>
      <t>4.1</t>
    </r>
  </si>
  <si>
    <r>
      <rPr>
        <sz val="10"/>
        <rFont val="MS UI Gothic"/>
        <family val="3"/>
        <charset val="128"/>
      </rPr>
      <t>△</t>
    </r>
    <r>
      <rPr>
        <sz val="10"/>
        <rFont val="Arial"/>
        <family val="2"/>
      </rPr>
      <t>12.7</t>
    </r>
  </si>
  <si>
    <r>
      <rPr>
        <sz val="10"/>
        <rFont val="MS UI Gothic"/>
        <family val="3"/>
        <charset val="128"/>
      </rPr>
      <t>△</t>
    </r>
    <r>
      <rPr>
        <sz val="10"/>
        <rFont val="Arial"/>
        <family val="2"/>
      </rPr>
      <t>1.1</t>
    </r>
  </si>
  <si>
    <r>
      <rPr>
        <sz val="10"/>
        <rFont val="MS UI Gothic"/>
        <family val="3"/>
        <charset val="128"/>
      </rPr>
      <t>△</t>
    </r>
    <r>
      <rPr>
        <sz val="10"/>
        <rFont val="Arial"/>
        <family val="2"/>
      </rPr>
      <t>7.1</t>
    </r>
  </si>
  <si>
    <r>
      <rPr>
        <sz val="10"/>
        <rFont val="MS UI Gothic"/>
        <family val="3"/>
        <charset val="128"/>
      </rPr>
      <t>△</t>
    </r>
    <r>
      <rPr>
        <sz val="10"/>
        <rFont val="Arial"/>
        <family val="2"/>
      </rPr>
      <t>0.3</t>
    </r>
  </si>
  <si>
    <r>
      <rPr>
        <sz val="10"/>
        <rFont val="MS UI Gothic"/>
        <family val="3"/>
        <charset val="128"/>
      </rPr>
      <t>△</t>
    </r>
    <r>
      <rPr>
        <sz val="10"/>
        <rFont val="Arial"/>
        <family val="2"/>
      </rPr>
      <t>1.4</t>
    </r>
  </si>
  <si>
    <r>
      <rPr>
        <sz val="10"/>
        <rFont val="MS UI Gothic"/>
        <family val="3"/>
        <charset val="128"/>
      </rPr>
      <t>△</t>
    </r>
    <r>
      <rPr>
        <sz val="10"/>
        <rFont val="Arial"/>
        <family val="2"/>
      </rPr>
      <t>6.1</t>
    </r>
  </si>
  <si>
    <r>
      <rPr>
        <sz val="10"/>
        <rFont val="MS UI Gothic"/>
        <family val="3"/>
        <charset val="128"/>
      </rPr>
      <t>△</t>
    </r>
    <r>
      <rPr>
        <sz val="10"/>
        <rFont val="Arial"/>
        <family val="2"/>
      </rPr>
      <t>16.7</t>
    </r>
  </si>
  <si>
    <r>
      <rPr>
        <sz val="10"/>
        <rFont val="MS UI Gothic"/>
        <family val="3"/>
        <charset val="128"/>
      </rPr>
      <t>△</t>
    </r>
    <r>
      <rPr>
        <sz val="10"/>
        <rFont val="Arial"/>
        <family val="2"/>
      </rPr>
      <t>5.4</t>
    </r>
  </si>
  <si>
    <r>
      <rPr>
        <sz val="10"/>
        <rFont val="MS UI Gothic"/>
        <family val="3"/>
        <charset val="128"/>
      </rPr>
      <t>△</t>
    </r>
    <r>
      <rPr>
        <sz val="10"/>
        <rFont val="Arial"/>
        <family val="2"/>
      </rPr>
      <t>75.7</t>
    </r>
  </si>
  <si>
    <r>
      <rPr>
        <sz val="10"/>
        <rFont val="MS UI Gothic"/>
        <family val="3"/>
        <charset val="128"/>
      </rPr>
      <t>△</t>
    </r>
    <r>
      <rPr>
        <sz val="10"/>
        <rFont val="Arial"/>
        <family val="2"/>
      </rPr>
      <t>9.4</t>
    </r>
  </si>
  <si>
    <r>
      <rPr>
        <sz val="10"/>
        <rFont val="MS UI Gothic"/>
        <family val="3"/>
        <charset val="128"/>
      </rPr>
      <t>△</t>
    </r>
    <r>
      <rPr>
        <sz val="10"/>
        <rFont val="Arial"/>
        <family val="2"/>
      </rPr>
      <t>41.7</t>
    </r>
  </si>
  <si>
    <r>
      <rPr>
        <sz val="10"/>
        <rFont val="MS UI Gothic"/>
        <family val="3"/>
        <charset val="128"/>
      </rPr>
      <t>△</t>
    </r>
    <r>
      <rPr>
        <sz val="10"/>
        <rFont val="Arial"/>
        <family val="2"/>
      </rPr>
      <t>17.1</t>
    </r>
  </si>
  <si>
    <r>
      <rPr>
        <sz val="10"/>
        <rFont val="MS UI Gothic"/>
        <family val="3"/>
        <charset val="128"/>
      </rPr>
      <t>△</t>
    </r>
    <r>
      <rPr>
        <sz val="10"/>
        <rFont val="Arial"/>
        <family val="2"/>
      </rPr>
      <t>28.7</t>
    </r>
  </si>
  <si>
    <r>
      <rPr>
        <sz val="10"/>
        <rFont val="MS UI Gothic"/>
        <family val="3"/>
        <charset val="128"/>
      </rPr>
      <t>△</t>
    </r>
    <r>
      <rPr>
        <sz val="10"/>
        <rFont val="Arial"/>
        <family val="2"/>
      </rPr>
      <t>32.4</t>
    </r>
  </si>
  <si>
    <r>
      <rPr>
        <sz val="10"/>
        <rFont val="MS UI Gothic"/>
        <family val="3"/>
        <charset val="128"/>
      </rPr>
      <t>△</t>
    </r>
    <r>
      <rPr>
        <sz val="10"/>
        <rFont val="Arial"/>
        <family val="2"/>
      </rPr>
      <t>10.0</t>
    </r>
  </si>
  <si>
    <r>
      <rPr>
        <sz val="10"/>
        <rFont val="MS UI Gothic"/>
        <family val="3"/>
        <charset val="128"/>
      </rPr>
      <t>△</t>
    </r>
    <r>
      <rPr>
        <sz val="10"/>
        <rFont val="Arial"/>
        <family val="2"/>
      </rPr>
      <t>8.8</t>
    </r>
  </si>
  <si>
    <r>
      <rPr>
        <sz val="10"/>
        <rFont val="MS UI Gothic"/>
        <family val="3"/>
        <charset val="128"/>
      </rPr>
      <t>△</t>
    </r>
    <r>
      <rPr>
        <sz val="10"/>
        <rFont val="Arial"/>
        <family val="2"/>
      </rPr>
      <t>12.2</t>
    </r>
  </si>
  <si>
    <r>
      <rPr>
        <sz val="10"/>
        <rFont val="MS UI Gothic"/>
        <family val="3"/>
        <charset val="128"/>
      </rPr>
      <t>△</t>
    </r>
    <r>
      <rPr>
        <sz val="10"/>
        <rFont val="Arial"/>
        <family val="2"/>
      </rPr>
      <t>9.1</t>
    </r>
  </si>
  <si>
    <r>
      <rPr>
        <sz val="10"/>
        <rFont val="MS UI Gothic"/>
        <family val="3"/>
        <charset val="128"/>
      </rPr>
      <t>△</t>
    </r>
    <r>
      <rPr>
        <sz val="10"/>
        <rFont val="Arial"/>
        <family val="2"/>
      </rPr>
      <t>21.1</t>
    </r>
  </si>
  <si>
    <r>
      <rPr>
        <sz val="10"/>
        <rFont val="MS UI Gothic"/>
        <family val="3"/>
        <charset val="128"/>
      </rPr>
      <t>△</t>
    </r>
    <r>
      <rPr>
        <sz val="10"/>
        <rFont val="Arial"/>
        <family val="2"/>
      </rPr>
      <t>0.9</t>
    </r>
  </si>
  <si>
    <r>
      <rPr>
        <sz val="10"/>
        <rFont val="MS UI Gothic"/>
        <family val="3"/>
        <charset val="128"/>
      </rPr>
      <t>△</t>
    </r>
    <r>
      <rPr>
        <sz val="10"/>
        <rFont val="Arial"/>
        <family val="2"/>
      </rPr>
      <t>8.7</t>
    </r>
  </si>
  <si>
    <r>
      <rPr>
        <sz val="10"/>
        <rFont val="MS UI Gothic"/>
        <family val="3"/>
        <charset val="128"/>
      </rPr>
      <t>△</t>
    </r>
    <r>
      <rPr>
        <sz val="10"/>
        <rFont val="Arial"/>
        <family val="2"/>
      </rPr>
      <t>1.8</t>
    </r>
  </si>
  <si>
    <r>
      <rPr>
        <sz val="10"/>
        <rFont val="MS UI Gothic"/>
        <family val="3"/>
        <charset val="128"/>
      </rPr>
      <t>△</t>
    </r>
    <r>
      <rPr>
        <sz val="10"/>
        <rFont val="Arial"/>
        <family val="2"/>
      </rPr>
      <t>3.7</t>
    </r>
  </si>
  <si>
    <r>
      <rPr>
        <sz val="10"/>
        <rFont val="MS UI Gothic"/>
        <family val="3"/>
        <charset val="128"/>
      </rPr>
      <t>△</t>
    </r>
    <r>
      <rPr>
        <sz val="10"/>
        <rFont val="Arial"/>
        <family val="2"/>
      </rPr>
      <t>23.0</t>
    </r>
  </si>
  <si>
    <r>
      <rPr>
        <sz val="10"/>
        <rFont val="MS UI Gothic"/>
        <family val="3"/>
        <charset val="128"/>
      </rPr>
      <t>△</t>
    </r>
    <r>
      <rPr>
        <sz val="10"/>
        <rFont val="Arial"/>
        <family val="2"/>
      </rPr>
      <t>17.3</t>
    </r>
  </si>
  <si>
    <r>
      <rPr>
        <sz val="10"/>
        <rFont val="MS UI Gothic"/>
        <family val="3"/>
        <charset val="128"/>
      </rPr>
      <t>△</t>
    </r>
    <r>
      <rPr>
        <sz val="10"/>
        <rFont val="Arial"/>
        <family val="2"/>
      </rPr>
      <t>6.7</t>
    </r>
  </si>
  <si>
    <r>
      <rPr>
        <sz val="10"/>
        <rFont val="MS UI Gothic"/>
        <family val="3"/>
        <charset val="128"/>
      </rPr>
      <t>△</t>
    </r>
    <r>
      <rPr>
        <sz val="10"/>
        <rFont val="Arial"/>
        <family val="2"/>
      </rPr>
      <t>32.2</t>
    </r>
  </si>
  <si>
    <r>
      <rPr>
        <sz val="10"/>
        <rFont val="MS UI Gothic"/>
        <family val="3"/>
        <charset val="128"/>
      </rPr>
      <t>△</t>
    </r>
    <r>
      <rPr>
        <sz val="10"/>
        <rFont val="Arial"/>
        <family val="2"/>
      </rPr>
      <t>18.9</t>
    </r>
  </si>
  <si>
    <r>
      <rPr>
        <sz val="10"/>
        <rFont val="MS UI Gothic"/>
        <family val="3"/>
        <charset val="128"/>
      </rPr>
      <t>△</t>
    </r>
    <r>
      <rPr>
        <sz val="10"/>
        <rFont val="Arial"/>
        <family val="2"/>
      </rPr>
      <t>16.5</t>
    </r>
  </si>
  <si>
    <r>
      <rPr>
        <sz val="10"/>
        <rFont val="MS UI Gothic"/>
        <family val="3"/>
        <charset val="128"/>
      </rPr>
      <t>△</t>
    </r>
    <r>
      <rPr>
        <sz val="10"/>
        <rFont val="Arial"/>
        <family val="2"/>
      </rPr>
      <t>7.5</t>
    </r>
  </si>
  <si>
    <r>
      <rPr>
        <sz val="10"/>
        <rFont val="MS UI Gothic"/>
        <family val="3"/>
        <charset val="128"/>
      </rPr>
      <t>△</t>
    </r>
    <r>
      <rPr>
        <sz val="10"/>
        <rFont val="Arial"/>
        <family val="2"/>
      </rPr>
      <t>29.5</t>
    </r>
  </si>
  <si>
    <r>
      <rPr>
        <sz val="10"/>
        <rFont val="MS UI Gothic"/>
        <family val="3"/>
        <charset val="128"/>
      </rPr>
      <t>△</t>
    </r>
    <r>
      <rPr>
        <sz val="10"/>
        <rFont val="Arial"/>
        <family val="2"/>
      </rPr>
      <t>23.6</t>
    </r>
  </si>
  <si>
    <r>
      <rPr>
        <sz val="10"/>
        <rFont val="MS UI Gothic"/>
        <family val="3"/>
        <charset val="128"/>
      </rPr>
      <t>△</t>
    </r>
    <r>
      <rPr>
        <sz val="10"/>
        <rFont val="Arial"/>
        <family val="2"/>
      </rPr>
      <t>24.7</t>
    </r>
  </si>
  <si>
    <r>
      <rPr>
        <sz val="10"/>
        <rFont val="MS UI Gothic"/>
        <family val="3"/>
        <charset val="128"/>
      </rPr>
      <t>△</t>
    </r>
    <r>
      <rPr>
        <sz val="10"/>
        <rFont val="Arial"/>
        <family val="2"/>
      </rPr>
      <t>80.3</t>
    </r>
  </si>
  <si>
    <r>
      <rPr>
        <sz val="10"/>
        <rFont val="MS UI Gothic"/>
        <family val="3"/>
        <charset val="128"/>
      </rPr>
      <t>△</t>
    </r>
    <r>
      <rPr>
        <sz val="10"/>
        <rFont val="Arial"/>
        <family val="2"/>
      </rPr>
      <t>72.0</t>
    </r>
  </si>
  <si>
    <r>
      <rPr>
        <sz val="10"/>
        <rFont val="MS UI Gothic"/>
        <family val="3"/>
        <charset val="128"/>
      </rPr>
      <t>△</t>
    </r>
    <r>
      <rPr>
        <sz val="10"/>
        <rFont val="Arial"/>
        <family val="2"/>
      </rPr>
      <t>59.0</t>
    </r>
  </si>
  <si>
    <r>
      <rPr>
        <sz val="10"/>
        <rFont val="MS UI Gothic"/>
        <family val="3"/>
        <charset val="128"/>
      </rPr>
      <t>△</t>
    </r>
    <r>
      <rPr>
        <sz val="10"/>
        <rFont val="Arial"/>
        <family val="2"/>
      </rPr>
      <t>45.6</t>
    </r>
  </si>
  <si>
    <r>
      <rPr>
        <sz val="10"/>
        <rFont val="MS UI Gothic"/>
        <family val="3"/>
        <charset val="128"/>
      </rPr>
      <t>△</t>
    </r>
    <r>
      <rPr>
        <sz val="10"/>
        <rFont val="Arial"/>
        <family val="2"/>
      </rPr>
      <t>9.3</t>
    </r>
  </si>
  <si>
    <r>
      <rPr>
        <sz val="10"/>
        <rFont val="MS UI Gothic"/>
        <family val="3"/>
        <charset val="128"/>
      </rPr>
      <t>△</t>
    </r>
    <r>
      <rPr>
        <sz val="10"/>
        <rFont val="Arial"/>
        <family val="2"/>
      </rPr>
      <t>39.1</t>
    </r>
  </si>
  <si>
    <r>
      <rPr>
        <sz val="10"/>
        <rFont val="MS UI Gothic"/>
        <family val="3"/>
        <charset val="128"/>
      </rPr>
      <t>△</t>
    </r>
    <r>
      <rPr>
        <sz val="10"/>
        <rFont val="Arial"/>
        <family val="2"/>
      </rPr>
      <t>25.0</t>
    </r>
  </si>
  <si>
    <r>
      <rPr>
        <sz val="10"/>
        <rFont val="MS UI Gothic"/>
        <family val="3"/>
        <charset val="128"/>
      </rPr>
      <t>△</t>
    </r>
    <r>
      <rPr>
        <sz val="10"/>
        <rFont val="Arial"/>
        <family val="2"/>
      </rPr>
      <t>49.1</t>
    </r>
  </si>
  <si>
    <r>
      <rPr>
        <sz val="10"/>
        <rFont val="MS UI Gothic"/>
        <family val="3"/>
        <charset val="128"/>
      </rPr>
      <t>△</t>
    </r>
    <r>
      <rPr>
        <sz val="10"/>
        <rFont val="Arial"/>
        <family val="2"/>
      </rPr>
      <t>83.9</t>
    </r>
  </si>
  <si>
    <r>
      <rPr>
        <sz val="10"/>
        <rFont val="MS UI Gothic"/>
        <family val="3"/>
        <charset val="128"/>
      </rPr>
      <t>皆減</t>
    </r>
    <rPh sb="0" eb="1">
      <t>ミナ</t>
    </rPh>
    <rPh sb="1" eb="2">
      <t>ゲン</t>
    </rPh>
    <phoneticPr fontId="2"/>
  </si>
  <si>
    <r>
      <rPr>
        <sz val="10"/>
        <rFont val="MS UI Gothic"/>
        <family val="3"/>
        <charset val="128"/>
      </rPr>
      <t>皆増</t>
    </r>
    <rPh sb="0" eb="1">
      <t>ミナ</t>
    </rPh>
    <rPh sb="1" eb="2">
      <t>ゾウ</t>
    </rPh>
    <phoneticPr fontId="2"/>
  </si>
  <si>
    <r>
      <rPr>
        <sz val="10"/>
        <rFont val="MS UI Gothic"/>
        <family val="3"/>
        <charset val="128"/>
      </rPr>
      <t>△</t>
    </r>
    <r>
      <rPr>
        <sz val="10"/>
        <rFont val="Arial"/>
        <family val="2"/>
      </rPr>
      <t>34.2</t>
    </r>
  </si>
  <si>
    <r>
      <rPr>
        <sz val="10"/>
        <rFont val="MS UI Gothic"/>
        <family val="3"/>
        <charset val="128"/>
      </rPr>
      <t>△</t>
    </r>
    <r>
      <rPr>
        <sz val="10"/>
        <rFont val="Arial"/>
        <family val="2"/>
      </rPr>
      <t>79.8</t>
    </r>
  </si>
  <si>
    <r>
      <rPr>
        <sz val="10"/>
        <rFont val="MS UI Gothic"/>
        <family val="3"/>
        <charset val="128"/>
      </rPr>
      <t>△</t>
    </r>
    <r>
      <rPr>
        <sz val="10"/>
        <rFont val="Arial"/>
        <family val="2"/>
      </rPr>
      <t>47.0</t>
    </r>
  </si>
  <si>
    <r>
      <rPr>
        <sz val="10"/>
        <rFont val="MS UI Gothic"/>
        <family val="3"/>
        <charset val="128"/>
      </rPr>
      <t>△</t>
    </r>
    <r>
      <rPr>
        <sz val="10"/>
        <rFont val="Arial"/>
        <family val="2"/>
      </rPr>
      <t>99.5</t>
    </r>
  </si>
  <si>
    <r>
      <rPr>
        <sz val="10"/>
        <rFont val="MS UI Gothic"/>
        <family val="3"/>
        <charset val="128"/>
      </rPr>
      <t>△</t>
    </r>
    <r>
      <rPr>
        <sz val="10"/>
        <rFont val="Arial"/>
        <family val="2"/>
      </rPr>
      <t>19.3</t>
    </r>
  </si>
  <si>
    <r>
      <rPr>
        <sz val="10"/>
        <rFont val="MS UI Gothic"/>
        <family val="3"/>
        <charset val="128"/>
      </rPr>
      <t>△</t>
    </r>
    <r>
      <rPr>
        <sz val="10"/>
        <rFont val="Arial"/>
        <family val="2"/>
      </rPr>
      <t>35.4</t>
    </r>
  </si>
  <si>
    <r>
      <rPr>
        <sz val="10"/>
        <rFont val="MS UI Gothic"/>
        <family val="3"/>
        <charset val="128"/>
      </rPr>
      <t>△</t>
    </r>
    <r>
      <rPr>
        <sz val="10"/>
        <rFont val="Arial"/>
        <family val="2"/>
      </rPr>
      <t>8.5</t>
    </r>
  </si>
  <si>
    <r>
      <rPr>
        <sz val="10"/>
        <rFont val="MS UI Gothic"/>
        <family val="3"/>
        <charset val="128"/>
      </rPr>
      <t>△</t>
    </r>
    <r>
      <rPr>
        <sz val="10"/>
        <rFont val="Arial"/>
        <family val="2"/>
      </rPr>
      <t>18.0</t>
    </r>
  </si>
  <si>
    <r>
      <rPr>
        <sz val="10"/>
        <rFont val="MS UI Gothic"/>
        <family val="3"/>
        <charset val="128"/>
      </rPr>
      <t>△</t>
    </r>
    <r>
      <rPr>
        <sz val="10"/>
        <rFont val="Arial"/>
        <family val="2"/>
      </rPr>
      <t>0.4</t>
    </r>
  </si>
  <si>
    <r>
      <rPr>
        <sz val="10"/>
        <rFont val="MS UI Gothic"/>
        <family val="3"/>
        <charset val="128"/>
      </rPr>
      <t>△</t>
    </r>
    <r>
      <rPr>
        <sz val="10"/>
        <rFont val="Arial"/>
        <family val="2"/>
      </rPr>
      <t>11.7</t>
    </r>
  </si>
  <si>
    <r>
      <rPr>
        <sz val="10"/>
        <rFont val="MS UI Gothic"/>
        <family val="3"/>
        <charset val="128"/>
      </rPr>
      <t>△</t>
    </r>
    <r>
      <rPr>
        <sz val="10"/>
        <rFont val="Arial"/>
        <family val="2"/>
      </rPr>
      <t>14.3</t>
    </r>
  </si>
  <si>
    <r>
      <rPr>
        <sz val="10"/>
        <rFont val="MS UI Gothic"/>
        <family val="3"/>
        <charset val="128"/>
      </rPr>
      <t>△</t>
    </r>
    <r>
      <rPr>
        <sz val="10"/>
        <rFont val="Arial"/>
        <family val="2"/>
      </rPr>
      <t>3.4</t>
    </r>
  </si>
  <si>
    <r>
      <rPr>
        <sz val="10"/>
        <rFont val="MS UI Gothic"/>
        <family val="3"/>
        <charset val="128"/>
      </rPr>
      <t>△</t>
    </r>
    <r>
      <rPr>
        <sz val="10"/>
        <rFont val="Arial"/>
        <family val="2"/>
      </rPr>
      <t>26.3</t>
    </r>
  </si>
  <si>
    <r>
      <rPr>
        <sz val="10"/>
        <rFont val="MS UI Gothic"/>
        <family val="3"/>
        <charset val="128"/>
      </rPr>
      <t>皆増</t>
    </r>
    <rPh sb="0" eb="1">
      <t>ミナ</t>
    </rPh>
    <rPh sb="1" eb="2">
      <t>ゾウ</t>
    </rPh>
    <phoneticPr fontId="2"/>
  </si>
  <si>
    <t xml:space="preserve">決算額 </t>
    <phoneticPr fontId="2"/>
  </si>
  <si>
    <t xml:space="preserve">（構成比） </t>
    <phoneticPr fontId="2"/>
  </si>
  <si>
    <r>
      <rPr>
        <sz val="10"/>
        <rFont val="MS UI Gothic"/>
        <family val="3"/>
        <charset val="128"/>
      </rPr>
      <t>△</t>
    </r>
    <r>
      <rPr>
        <sz val="10"/>
        <rFont val="Arial"/>
        <family val="2"/>
      </rPr>
      <t>99.9</t>
    </r>
    <phoneticPr fontId="2"/>
  </si>
  <si>
    <r>
      <rPr>
        <sz val="10"/>
        <rFont val="MS UI Gothic"/>
        <family val="3"/>
        <charset val="128"/>
      </rPr>
      <t>皆増</t>
    </r>
    <phoneticPr fontId="2"/>
  </si>
  <si>
    <r>
      <rPr>
        <sz val="10"/>
        <rFont val="MS UI Gothic"/>
        <family val="3"/>
        <charset val="128"/>
      </rPr>
      <t>皆減</t>
    </r>
    <phoneticPr fontId="2"/>
  </si>
  <si>
    <t>平成２３年度</t>
    <rPh sb="0" eb="2">
      <t>ケッサン</t>
    </rPh>
    <rPh sb="2" eb="3">
      <t>ガク</t>
    </rPh>
    <phoneticPr fontId="2"/>
  </si>
  <si>
    <t>平成２７年度</t>
    <rPh sb="0" eb="2">
      <t>ヘイセイ</t>
    </rPh>
    <rPh sb="4" eb="6">
      <t>ネンド</t>
    </rPh>
    <phoneticPr fontId="2"/>
  </si>
  <si>
    <t>平成２８年度</t>
    <rPh sb="0" eb="2">
      <t>ヘイセイ</t>
    </rPh>
    <rPh sb="4" eb="6">
      <t>ネンド</t>
    </rPh>
    <phoneticPr fontId="2"/>
  </si>
  <si>
    <t>平成２９年度</t>
    <rPh sb="0" eb="2">
      <t>ヘイセイ</t>
    </rPh>
    <rPh sb="4" eb="6">
      <t>ネンド</t>
    </rPh>
    <phoneticPr fontId="2"/>
  </si>
  <si>
    <t>平成３０年度</t>
    <rPh sb="0" eb="2">
      <t>ヘイセイ</t>
    </rPh>
    <rPh sb="4" eb="6">
      <t>ネンド</t>
    </rPh>
    <phoneticPr fontId="2"/>
  </si>
  <si>
    <t>令和元年度</t>
    <rPh sb="0" eb="2">
      <t>レイワ</t>
    </rPh>
    <rPh sb="2" eb="4">
      <t>ガンネン</t>
    </rPh>
    <rPh sb="3" eb="5">
      <t>ネンド</t>
    </rPh>
    <phoneticPr fontId="2"/>
  </si>
  <si>
    <r>
      <rPr>
        <sz val="10"/>
        <rFont val="ＭＳ Ｐゴシック"/>
        <family val="3"/>
        <charset val="128"/>
      </rPr>
      <t>皆増</t>
    </r>
    <rPh sb="0" eb="1">
      <t>ミナ</t>
    </rPh>
    <rPh sb="1" eb="2">
      <t>フ</t>
    </rPh>
    <phoneticPr fontId="2"/>
  </si>
  <si>
    <r>
      <rPr>
        <sz val="10"/>
        <rFont val="ＭＳ Ｐゴシック"/>
        <family val="3"/>
        <charset val="128"/>
      </rPr>
      <t>皆減</t>
    </r>
    <rPh sb="0" eb="2">
      <t>カイゲン</t>
    </rPh>
    <phoneticPr fontId="2"/>
  </si>
  <si>
    <r>
      <rPr>
        <sz val="10"/>
        <rFont val="ＭＳ Ｐゴシック"/>
        <family val="3"/>
        <charset val="128"/>
      </rPr>
      <t>皆増</t>
    </r>
    <phoneticPr fontId="2"/>
  </si>
  <si>
    <t>令和２年度</t>
    <rPh sb="0" eb="2">
      <t>レイワ</t>
    </rPh>
    <rPh sb="3" eb="5">
      <t>ネンド</t>
    </rPh>
    <rPh sb="4" eb="5">
      <t>ガンネン</t>
    </rPh>
    <phoneticPr fontId="2"/>
  </si>
  <si>
    <t>令和３年度</t>
    <rPh sb="0" eb="2">
      <t>レイワ</t>
    </rPh>
    <rPh sb="3" eb="5">
      <t>ネンド</t>
    </rPh>
    <rPh sb="4" eb="5">
      <t>ガンネン</t>
    </rPh>
    <phoneticPr fontId="2"/>
  </si>
  <si>
    <t>皆減</t>
    <rPh sb="0" eb="2">
      <t>ミナゲン</t>
    </rPh>
    <phoneticPr fontId="2"/>
  </si>
  <si>
    <t>※千円未満を四捨五入して表示しているため、合計金額が一致しない場合があります。</t>
    <phoneticPr fontId="2"/>
  </si>
  <si>
    <t>令和４年度</t>
    <rPh sb="0" eb="2">
      <t>レイワ</t>
    </rPh>
    <rPh sb="3" eb="5">
      <t>ネンド</t>
    </rPh>
    <rPh sb="4" eb="5">
      <t>ガンネン</t>
    </rPh>
    <phoneticPr fontId="2"/>
  </si>
  <si>
    <t xml:space="preserve">１６-５　一般会計歳出決算額（性質別）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</si>
</sst>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&quot;△ &quot;#,##0.0"/>
    <numFmt numFmtId="177" formatCode="#,##0;&quot;△ &quot;#,##0"/>
  </numFmts>
  <fonts count="10">
    <font>
      <sz val="11"/>
      <name val="ＭＳ Ｐゴシック"/>
      <family val="3"/>
      <charset val="128"/>
    </font>
    <font>
      <sz val="11"/>
      <name val="MS UI Gothic"/>
      <family val="3"/>
      <charset val="128"/>
    </font>
    <font>
      <sz val="6"/>
      <name val="ＭＳ Ｐゴシック"/>
      <family val="3"/>
      <charset val="128"/>
    </font>
    <font>
      <b/>
      <sz val="8"/>
      <name val="ＭＳ ゴシック"/>
      <family val="3"/>
      <charset val="128"/>
    </font>
    <font>
      <sz val="10"/>
      <name val="MS UI Gothic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6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</fills>
  <borders count="1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dotted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dotted">
        <color theme="0" tint="-0.499984740745262"/>
      </top>
      <bottom/>
      <diagonal/>
    </border>
    <border>
      <left style="dotted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dotted">
        <color theme="0" tint="-0.499984740745262"/>
      </left>
      <right style="thin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thin">
        <color theme="0" tint="-0.499984740745262"/>
      </right>
      <top style="dotted">
        <color theme="0" tint="-0.499984740745262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distributed" vertical="center"/>
    </xf>
    <xf numFmtId="0" fontId="3" fillId="3" borderId="3" xfId="0" applyFont="1" applyFill="1" applyBorder="1" applyAlignment="1">
      <alignment horizontal="distributed" vertical="center" shrinkToFit="1"/>
    </xf>
    <xf numFmtId="0" fontId="3" fillId="3" borderId="2" xfId="0" applyFont="1" applyFill="1" applyBorder="1" applyAlignment="1">
      <alignment horizontal="distributed" vertical="center" shrinkToFit="1"/>
    </xf>
    <xf numFmtId="0" fontId="3" fillId="3" borderId="4" xfId="0" applyFont="1" applyFill="1" applyBorder="1" applyAlignment="1">
      <alignment horizontal="distributed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177" fontId="5" fillId="0" borderId="8" xfId="0" applyNumberFormat="1" applyFont="1" applyBorder="1" applyAlignment="1">
      <alignment vertical="center" shrinkToFit="1"/>
    </xf>
    <xf numFmtId="176" fontId="5" fillId="0" borderId="9" xfId="0" applyNumberFormat="1" applyFont="1" applyBorder="1" applyAlignment="1">
      <alignment vertical="center" shrinkToFit="1"/>
    </xf>
    <xf numFmtId="177" fontId="5" fillId="0" borderId="9" xfId="0" applyNumberFormat="1" applyFont="1" applyBorder="1" applyAlignment="1">
      <alignment vertical="center" shrinkToFit="1"/>
    </xf>
    <xf numFmtId="177" fontId="5" fillId="0" borderId="10" xfId="0" applyNumberFormat="1" applyFont="1" applyBorder="1" applyAlignment="1">
      <alignment vertical="center" shrinkToFit="1"/>
    </xf>
    <xf numFmtId="0" fontId="3" fillId="3" borderId="5" xfId="0" applyFont="1" applyFill="1" applyBorder="1" applyAlignment="1">
      <alignment horizontal="distributed" vertical="center" shrinkToFit="1"/>
    </xf>
    <xf numFmtId="0" fontId="3" fillId="3" borderId="6" xfId="0" applyFont="1" applyFill="1" applyBorder="1" applyAlignment="1">
      <alignment horizontal="distributed" vertical="center" shrinkToFit="1"/>
    </xf>
    <xf numFmtId="176" fontId="5" fillId="0" borderId="11" xfId="0" applyNumberFormat="1" applyFont="1" applyBorder="1" applyAlignment="1">
      <alignment vertical="center" shrinkToFit="1"/>
    </xf>
    <xf numFmtId="176" fontId="5" fillId="0" borderId="12" xfId="0" applyNumberFormat="1" applyFont="1" applyBorder="1" applyAlignment="1">
      <alignment vertical="center" shrinkToFit="1"/>
    </xf>
    <xf numFmtId="176" fontId="5" fillId="0" borderId="13" xfId="0" applyNumberFormat="1" applyFont="1" applyBorder="1" applyAlignment="1">
      <alignment vertical="center" shrinkToFit="1"/>
    </xf>
    <xf numFmtId="176" fontId="5" fillId="0" borderId="11" xfId="0" applyNumberFormat="1" applyFont="1" applyBorder="1" applyAlignment="1">
      <alignment horizontal="right" vertical="center" shrinkToFit="1"/>
    </xf>
    <xf numFmtId="176" fontId="5" fillId="0" borderId="12" xfId="0" applyNumberFormat="1" applyFont="1" applyBorder="1" applyAlignment="1">
      <alignment horizontal="right" vertical="center" shrinkToFit="1"/>
    </xf>
    <xf numFmtId="0" fontId="8" fillId="3" borderId="5" xfId="0" applyFont="1" applyFill="1" applyBorder="1" applyAlignment="1">
      <alignment horizontal="distributed" vertical="center" shrinkToFit="1"/>
    </xf>
    <xf numFmtId="176" fontId="6" fillId="0" borderId="11" xfId="0" applyNumberFormat="1" applyFont="1" applyBorder="1" applyAlignment="1">
      <alignment horizontal="right" vertical="center" shrinkToFit="1"/>
    </xf>
    <xf numFmtId="176" fontId="6" fillId="0" borderId="12" xfId="0" applyNumberFormat="1" applyFont="1" applyBorder="1" applyAlignment="1">
      <alignment horizontal="right" vertical="center" shrinkToFit="1"/>
    </xf>
    <xf numFmtId="0" fontId="0" fillId="0" borderId="0" xfId="0" applyAlignment="1">
      <alignment vertical="center"/>
    </xf>
    <xf numFmtId="176" fontId="6" fillId="0" borderId="7" xfId="0" applyNumberFormat="1" applyFont="1" applyBorder="1" applyAlignment="1">
      <alignment horizontal="right" vertical="center" shrinkToFit="1"/>
    </xf>
    <xf numFmtId="176" fontId="5" fillId="0" borderId="7" xfId="0" applyNumberFormat="1" applyFont="1" applyBorder="1" applyAlignment="1">
      <alignment horizontal="right" vertical="center" shrinkToFit="1"/>
    </xf>
    <xf numFmtId="176" fontId="5" fillId="0" borderId="7" xfId="0" applyNumberFormat="1" applyFont="1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56" fontId="7" fillId="0" borderId="0" xfId="0" applyNumberFormat="1" applyFont="1" applyAlignment="1">
      <alignment horizontal="left" vertical="center"/>
    </xf>
    <xf numFmtId="0" fontId="3" fillId="3" borderId="1" xfId="0" applyFont="1" applyFill="1" applyBorder="1" applyAlignment="1">
      <alignment horizontal="distributed" vertical="center" shrinkToFit="1"/>
    </xf>
    <xf numFmtId="0" fontId="3" fillId="3" borderId="3" xfId="0" applyFont="1" applyFill="1" applyBorder="1" applyAlignment="1">
      <alignment horizontal="distributed" vertical="center" shrinkToFi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41"/>
  <sheetViews>
    <sheetView tabSelected="1" view="pageBreakPreview" zoomScaleNormal="100" zoomScaleSheetLayoutView="100" workbookViewId="0">
      <selection activeCell="B2" sqref="B2"/>
    </sheetView>
  </sheetViews>
  <sheetFormatPr defaultRowHeight="13.5"/>
  <cols>
    <col min="1" max="1" width="1.625" style="2" customWidth="1"/>
    <col min="2" max="2" width="20.625" style="2" customWidth="1"/>
    <col min="3" max="3" width="10.625" style="2" customWidth="1"/>
    <col min="4" max="4" width="8.5" style="2" customWidth="1"/>
    <col min="5" max="5" width="10.625" style="2" customWidth="1"/>
    <col min="6" max="6" width="8.5" style="2" customWidth="1"/>
    <col min="7" max="7" width="10.625" style="2" customWidth="1"/>
    <col min="8" max="8" width="8.5" style="2" customWidth="1"/>
    <col min="9" max="9" width="10.625" style="2" customWidth="1"/>
    <col min="10" max="10" width="8.5" style="2" customWidth="1"/>
    <col min="11" max="11" width="10.625" style="2" customWidth="1"/>
    <col min="12" max="12" width="8.5" style="2" customWidth="1"/>
    <col min="13" max="13" width="10.625" style="1" customWidth="1"/>
    <col min="14" max="14" width="8.5" style="1" customWidth="1"/>
    <col min="15" max="15" width="10.625" style="1" customWidth="1"/>
    <col min="16" max="16" width="8.5" style="1" customWidth="1"/>
    <col min="17" max="18" width="8.625" style="1" customWidth="1"/>
    <col min="19" max="19" width="10.625" style="1" customWidth="1"/>
    <col min="20" max="20" width="8.625" style="1" customWidth="1"/>
    <col min="21" max="21" width="10.625" style="1" customWidth="1"/>
    <col min="22" max="22" width="8.625" style="1" customWidth="1"/>
    <col min="23" max="23" width="10.625" style="1" customWidth="1"/>
    <col min="24" max="24" width="8.625" style="1" customWidth="1"/>
    <col min="25" max="25" width="10.625" style="1" customWidth="1"/>
    <col min="26" max="26" width="8.625" style="1" customWidth="1"/>
    <col min="27" max="27" width="10.625" style="1" customWidth="1"/>
    <col min="28" max="28" width="8.625" style="1" customWidth="1"/>
    <col min="29" max="29" width="10.625" style="1" customWidth="1"/>
    <col min="30" max="30" width="8.625" style="1" customWidth="1"/>
    <col min="31" max="31" width="10.625" style="1" customWidth="1"/>
    <col min="32" max="32" width="8.625" style="1" customWidth="1"/>
    <col min="33" max="33" width="10.625" style="1" customWidth="1"/>
    <col min="34" max="34" width="8.625" style="1" customWidth="1"/>
    <col min="35" max="35" width="10.625" style="1" customWidth="1"/>
    <col min="36" max="36" width="8.625" style="1" customWidth="1"/>
    <col min="37" max="50" width="11.25" style="1" customWidth="1"/>
    <col min="51" max="16384" width="9" style="1"/>
  </cols>
  <sheetData>
    <row r="1" spans="1:50" ht="17.25">
      <c r="B1" s="28" t="s">
        <v>118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3" spans="1:50" ht="13.5" customHeight="1">
      <c r="A3" s="26" t="s">
        <v>30</v>
      </c>
      <c r="B3" s="26"/>
      <c r="C3" s="26" t="s">
        <v>117</v>
      </c>
      <c r="D3" s="26"/>
      <c r="E3" s="26" t="s">
        <v>114</v>
      </c>
      <c r="F3" s="26"/>
      <c r="G3" s="26" t="s">
        <v>113</v>
      </c>
      <c r="H3" s="26"/>
      <c r="I3" s="26" t="s">
        <v>109</v>
      </c>
      <c r="J3" s="26"/>
      <c r="K3" s="26" t="s">
        <v>108</v>
      </c>
      <c r="L3" s="26"/>
      <c r="M3" s="26" t="s">
        <v>107</v>
      </c>
      <c r="N3" s="26"/>
      <c r="O3" s="26" t="s">
        <v>106</v>
      </c>
      <c r="P3" s="26"/>
      <c r="Q3" s="26" t="s">
        <v>105</v>
      </c>
      <c r="R3" s="26"/>
      <c r="S3" s="26" t="s">
        <v>38</v>
      </c>
      <c r="T3" s="26"/>
      <c r="U3" s="26" t="s">
        <v>37</v>
      </c>
      <c r="V3" s="26"/>
      <c r="W3" s="26" t="s">
        <v>36</v>
      </c>
      <c r="X3" s="26"/>
      <c r="Y3" s="26" t="s">
        <v>35</v>
      </c>
      <c r="Z3" s="26"/>
      <c r="AA3" s="26" t="s">
        <v>34</v>
      </c>
      <c r="AB3" s="26"/>
      <c r="AC3" s="26" t="s">
        <v>32</v>
      </c>
      <c r="AD3" s="26"/>
      <c r="AE3" s="26" t="s">
        <v>31</v>
      </c>
      <c r="AF3" s="26"/>
      <c r="AG3" s="26" t="s">
        <v>29</v>
      </c>
      <c r="AH3" s="26"/>
      <c r="AI3" s="31" t="s">
        <v>28</v>
      </c>
      <c r="AJ3" s="31"/>
      <c r="AK3" s="31" t="s">
        <v>27</v>
      </c>
      <c r="AL3" s="31"/>
      <c r="AM3" s="31" t="s">
        <v>26</v>
      </c>
      <c r="AN3" s="31"/>
      <c r="AO3" s="31" t="s">
        <v>25</v>
      </c>
      <c r="AP3" s="31"/>
      <c r="AQ3" s="31" t="s">
        <v>24</v>
      </c>
      <c r="AR3" s="31"/>
      <c r="AS3" s="31" t="s">
        <v>23</v>
      </c>
      <c r="AT3" s="31"/>
      <c r="AU3" s="31" t="s">
        <v>22</v>
      </c>
      <c r="AV3" s="31"/>
      <c r="AW3" s="31" t="s">
        <v>21</v>
      </c>
      <c r="AX3" s="31"/>
    </row>
    <row r="4" spans="1:50" ht="13.5" customHeight="1">
      <c r="A4" s="26"/>
      <c r="B4" s="26"/>
      <c r="C4" s="6" t="s">
        <v>20</v>
      </c>
      <c r="D4" s="27" t="s">
        <v>19</v>
      </c>
      <c r="E4" s="6" t="s">
        <v>20</v>
      </c>
      <c r="F4" s="27" t="s">
        <v>19</v>
      </c>
      <c r="G4" s="6" t="s">
        <v>20</v>
      </c>
      <c r="H4" s="27" t="s">
        <v>19</v>
      </c>
      <c r="I4" s="6" t="s">
        <v>20</v>
      </c>
      <c r="J4" s="27" t="s">
        <v>19</v>
      </c>
      <c r="K4" s="6" t="s">
        <v>20</v>
      </c>
      <c r="L4" s="27" t="s">
        <v>19</v>
      </c>
      <c r="M4" s="6" t="s">
        <v>20</v>
      </c>
      <c r="N4" s="27" t="s">
        <v>19</v>
      </c>
      <c r="O4" s="6" t="s">
        <v>20</v>
      </c>
      <c r="P4" s="27" t="s">
        <v>19</v>
      </c>
      <c r="Q4" s="6" t="s">
        <v>20</v>
      </c>
      <c r="R4" s="27" t="s">
        <v>19</v>
      </c>
      <c r="S4" s="6" t="s">
        <v>20</v>
      </c>
      <c r="T4" s="27" t="s">
        <v>19</v>
      </c>
      <c r="U4" s="6" t="s">
        <v>20</v>
      </c>
      <c r="V4" s="27" t="s">
        <v>19</v>
      </c>
      <c r="W4" s="6" t="s">
        <v>20</v>
      </c>
      <c r="X4" s="27" t="s">
        <v>19</v>
      </c>
      <c r="Y4" s="6" t="s">
        <v>104</v>
      </c>
      <c r="Z4" s="27" t="s">
        <v>19</v>
      </c>
      <c r="AA4" s="6" t="s">
        <v>20</v>
      </c>
      <c r="AB4" s="27" t="s">
        <v>19</v>
      </c>
      <c r="AC4" s="6" t="s">
        <v>20</v>
      </c>
      <c r="AD4" s="27" t="s">
        <v>19</v>
      </c>
      <c r="AE4" s="6" t="s">
        <v>20</v>
      </c>
      <c r="AF4" s="27" t="s">
        <v>19</v>
      </c>
      <c r="AG4" s="6" t="s">
        <v>20</v>
      </c>
      <c r="AH4" s="27" t="s">
        <v>19</v>
      </c>
      <c r="AI4" s="6" t="s">
        <v>99</v>
      </c>
      <c r="AJ4" s="27" t="s">
        <v>19</v>
      </c>
      <c r="AK4" s="6" t="s">
        <v>99</v>
      </c>
      <c r="AL4" s="27" t="s">
        <v>19</v>
      </c>
      <c r="AM4" s="6" t="s">
        <v>99</v>
      </c>
      <c r="AN4" s="27" t="s">
        <v>19</v>
      </c>
      <c r="AO4" s="6" t="s">
        <v>99</v>
      </c>
      <c r="AP4" s="27" t="s">
        <v>19</v>
      </c>
      <c r="AQ4" s="6" t="s">
        <v>99</v>
      </c>
      <c r="AR4" s="27" t="s">
        <v>19</v>
      </c>
      <c r="AS4" s="6" t="s">
        <v>99</v>
      </c>
      <c r="AT4" s="27" t="s">
        <v>19</v>
      </c>
      <c r="AU4" s="6" t="s">
        <v>99</v>
      </c>
      <c r="AV4" s="27" t="s">
        <v>19</v>
      </c>
      <c r="AW4" s="6" t="s">
        <v>99</v>
      </c>
      <c r="AX4" s="27" t="s">
        <v>19</v>
      </c>
    </row>
    <row r="5" spans="1:50" ht="13.5" customHeight="1">
      <c r="A5" s="26"/>
      <c r="B5" s="26"/>
      <c r="C5" s="7" t="s">
        <v>18</v>
      </c>
      <c r="D5" s="27"/>
      <c r="E5" s="7" t="s">
        <v>18</v>
      </c>
      <c r="F5" s="27"/>
      <c r="G5" s="7" t="s">
        <v>18</v>
      </c>
      <c r="H5" s="27"/>
      <c r="I5" s="7" t="s">
        <v>18</v>
      </c>
      <c r="J5" s="27"/>
      <c r="K5" s="7" t="s">
        <v>18</v>
      </c>
      <c r="L5" s="27"/>
      <c r="M5" s="7" t="s">
        <v>18</v>
      </c>
      <c r="N5" s="27"/>
      <c r="O5" s="7" t="s">
        <v>18</v>
      </c>
      <c r="P5" s="27"/>
      <c r="Q5" s="7" t="s">
        <v>18</v>
      </c>
      <c r="R5" s="27"/>
      <c r="S5" s="7" t="s">
        <v>18</v>
      </c>
      <c r="T5" s="27"/>
      <c r="U5" s="7" t="s">
        <v>18</v>
      </c>
      <c r="V5" s="27"/>
      <c r="W5" s="7" t="s">
        <v>18</v>
      </c>
      <c r="X5" s="27"/>
      <c r="Y5" s="7" t="s">
        <v>18</v>
      </c>
      <c r="Z5" s="27"/>
      <c r="AA5" s="7" t="s">
        <v>18</v>
      </c>
      <c r="AB5" s="27"/>
      <c r="AC5" s="7" t="s">
        <v>18</v>
      </c>
      <c r="AD5" s="27"/>
      <c r="AE5" s="7" t="s">
        <v>18</v>
      </c>
      <c r="AF5" s="27"/>
      <c r="AG5" s="7" t="s">
        <v>18</v>
      </c>
      <c r="AH5" s="27"/>
      <c r="AI5" s="7" t="s">
        <v>100</v>
      </c>
      <c r="AJ5" s="27"/>
      <c r="AK5" s="7" t="s">
        <v>100</v>
      </c>
      <c r="AL5" s="27"/>
      <c r="AM5" s="7" t="s">
        <v>100</v>
      </c>
      <c r="AN5" s="27"/>
      <c r="AO5" s="7" t="s">
        <v>100</v>
      </c>
      <c r="AP5" s="27"/>
      <c r="AQ5" s="7" t="s">
        <v>100</v>
      </c>
      <c r="AR5" s="27"/>
      <c r="AS5" s="7" t="s">
        <v>100</v>
      </c>
      <c r="AT5" s="27"/>
      <c r="AU5" s="7" t="s">
        <v>100</v>
      </c>
      <c r="AV5" s="27"/>
      <c r="AW5" s="7" t="s">
        <v>100</v>
      </c>
      <c r="AX5" s="27"/>
    </row>
    <row r="6" spans="1:50" ht="13.5" customHeight="1">
      <c r="A6" s="29" t="s">
        <v>17</v>
      </c>
      <c r="B6" s="29"/>
      <c r="C6" s="8">
        <f>SUM(C8+C10+C12+C14+C16+C20+C26+C30+C32+C34+C36+C38)</f>
        <v>10539715</v>
      </c>
      <c r="D6" s="25">
        <f>(C6-E6)/E6*100</f>
        <v>-13.595982416061023</v>
      </c>
      <c r="E6" s="8">
        <f>SUM(E8+E10+E12+E14+E16+E20+E26+E30+E32+E34+E36+E38)</f>
        <v>12198177</v>
      </c>
      <c r="F6" s="25">
        <f>(E6-G6)/G6*100</f>
        <v>-14.937789660063622</v>
      </c>
      <c r="G6" s="8">
        <f>SUM(G8+G10+G12+G14+G16+G20+G26+G30+G32+G34+G36+G38)</f>
        <v>14340301</v>
      </c>
      <c r="H6" s="25">
        <f>(G6-I6)/I6*100</f>
        <v>34.088511333654303</v>
      </c>
      <c r="I6" s="8">
        <f>SUM(I8+I10+I12+I14+I16+I20+I26+I30+I32+I34+I36+I38)</f>
        <v>10694653</v>
      </c>
      <c r="J6" s="25">
        <f>(I6-K6)/K6*100</f>
        <v>3.3026329261625422</v>
      </c>
      <c r="K6" s="8">
        <f>SUM(K8,K10,K12,K14,K16,K20,K26,K30,K32,K34,K36,K38,)</f>
        <v>10352740</v>
      </c>
      <c r="L6" s="25">
        <v>-1.2</v>
      </c>
      <c r="M6" s="8">
        <f>SUM(M8,M10,M12,M14,M16,M30,M32,M34,M36,M38,M20,M26)</f>
        <v>10483352</v>
      </c>
      <c r="N6" s="25">
        <v>11.1</v>
      </c>
      <c r="O6" s="8">
        <f>SUM(O8,O10,O12,O14,O16,O30,O32,O34,O36,O38,O20,O26)</f>
        <v>9433693</v>
      </c>
      <c r="P6" s="25">
        <v>-1.2</v>
      </c>
      <c r="Q6" s="8">
        <f>SUM(Q8,Q10,Q12,Q14,Q16,Q30,Q32,Q34,Q36,Q38,Q20,Q26)</f>
        <v>9545955</v>
      </c>
      <c r="R6" s="25">
        <v>-6</v>
      </c>
      <c r="S6" s="8">
        <f>SUM(S8,S10,S12,S14,S16,S30,S32,S34,S36,S38,S20,S26)</f>
        <v>10150379</v>
      </c>
      <c r="T6" s="25">
        <v>-5.8</v>
      </c>
      <c r="U6" s="8">
        <f>SUM(U8,U10,U12,U14,U16,U30,U32,U34,U36,U38,U20,U26)</f>
        <v>10770276</v>
      </c>
      <c r="V6" s="25">
        <v>14.8</v>
      </c>
      <c r="W6" s="8">
        <f>SUM(W8,W10,W12,W14,W16,W30,W32,W34,W36,W38,W20,W26)</f>
        <v>9382424</v>
      </c>
      <c r="X6" s="25">
        <v>-10.3</v>
      </c>
      <c r="Y6" s="8">
        <f>SUM(Y8,Y10,Y12,Y14,Y16,Y30,Y32,Y34,Y36,Y38,Y20,Y26)</f>
        <v>10463649</v>
      </c>
      <c r="Z6" s="25">
        <v>6.4</v>
      </c>
      <c r="AA6" s="8">
        <f>SUM(AA8,AA10,AA12,AA14,AA16,AA30,AA32,AA34,AA36,AA38,AA20,AA26)</f>
        <v>8756126</v>
      </c>
      <c r="AB6" s="25">
        <v>-1.7</v>
      </c>
      <c r="AC6" s="8">
        <f>SUM(AC8,AC10,AC12,AC14,AC16,AC30,AC32,AC34,AC36,AC38,AC20,AC26)</f>
        <v>8904943</v>
      </c>
      <c r="AD6" s="25">
        <v>7.1</v>
      </c>
      <c r="AE6" s="8">
        <f>SUM(AE8,AE10,AE12,AE14,AE16,AE30,AE32,AE34,AE36,AE38,AE20,AE26)</f>
        <v>8315983</v>
      </c>
      <c r="AF6" s="25">
        <v>-11.63</v>
      </c>
      <c r="AG6" s="8">
        <f>SUM(AG8,AG10,AG12,AG14,AG16,AG30,AG32,AG34,AG36,AG38,AG20,AG26)</f>
        <v>9410302</v>
      </c>
      <c r="AH6" s="25">
        <v>3.5</v>
      </c>
      <c r="AI6" s="8">
        <f>SUM(AI8,AI10,AI12,AI14,AI16,AI30,AI32,AI34,AI36,AI38,AI20,AI26)</f>
        <v>9093580</v>
      </c>
      <c r="AJ6" s="25">
        <v>9.6</v>
      </c>
      <c r="AK6" s="8">
        <f>SUM(AK8,AK10,AK12,AK14,AK16,AK30,AK32,AK34,AK36,AK38,AK20,AK26)</f>
        <v>8293663</v>
      </c>
      <c r="AL6" s="25" t="s">
        <v>39</v>
      </c>
      <c r="AM6" s="8">
        <f>SUM(AM8,AM10,AM12,AM14,AM16,AM30,AM32,AM34,AM36,AM38,AM20,AM26)</f>
        <v>8939199</v>
      </c>
      <c r="AN6" s="25">
        <v>7.1</v>
      </c>
      <c r="AO6" s="8">
        <f>SUM(AO8,AO10,AO12,AO14,AO16,AO30,AO32,AO34,AO36,AO38,AO20,AO26)</f>
        <v>8347716</v>
      </c>
      <c r="AP6" s="25" t="s">
        <v>40</v>
      </c>
      <c r="AQ6" s="8">
        <f>SUM(AQ8,AQ10,AQ12,AQ14,AQ16,AQ30,AQ32,AQ34,AQ36,AQ38,AQ20,AQ26)</f>
        <v>8705371</v>
      </c>
      <c r="AR6" s="25">
        <v>1.8</v>
      </c>
      <c r="AS6" s="8">
        <v>8550787</v>
      </c>
      <c r="AT6" s="25">
        <v>2</v>
      </c>
      <c r="AU6" s="8">
        <v>8383148</v>
      </c>
      <c r="AV6" s="25" t="s">
        <v>41</v>
      </c>
      <c r="AW6" s="8">
        <v>9606646</v>
      </c>
      <c r="AX6" s="25">
        <v>4.0999999999999996</v>
      </c>
    </row>
    <row r="7" spans="1:50" ht="13.5" customHeight="1">
      <c r="A7" s="29"/>
      <c r="B7" s="29"/>
      <c r="C7" s="9">
        <v>100</v>
      </c>
      <c r="D7" s="25"/>
      <c r="E7" s="9">
        <v>100</v>
      </c>
      <c r="F7" s="25"/>
      <c r="G7" s="9">
        <f>SUM(G9,G11,G13,G15,G17,G21,G27,G31,G33,G35,G37,G39)</f>
        <v>100</v>
      </c>
      <c r="H7" s="25"/>
      <c r="I7" s="9">
        <f>SUM(I9,I11,I13,I15,I17,I21,I27,I31,I33,I35,I37,I39)</f>
        <v>100</v>
      </c>
      <c r="J7" s="25"/>
      <c r="K7" s="9">
        <f>SUM(K9,K11,K13,K15,K17,K31,K33,K35,K37,K39,K21,K27)</f>
        <v>100</v>
      </c>
      <c r="L7" s="25"/>
      <c r="M7" s="9">
        <f>SUM(M9,M11,M13,M15,M17,M31,M33,M35,M37,M39,M21,M27)</f>
        <v>100.00000000000001</v>
      </c>
      <c r="N7" s="25"/>
      <c r="O7" s="9">
        <f>SUM(O9,O11,O13,O15,O17,O31,O33,O35,O37,O39,O21,O27)</f>
        <v>100.00000000000001</v>
      </c>
      <c r="P7" s="25"/>
      <c r="Q7" s="9">
        <f>SUM(Q9,Q11,Q13,Q15,Q17,Q31,Q33,Q35,Q37,Q39,Q21,Q27)</f>
        <v>100</v>
      </c>
      <c r="R7" s="25"/>
      <c r="S7" s="9">
        <f>SUM(S9,S11,S13,S15,S17,S31,S33,S35,S37,S39,S21,S27)</f>
        <v>100</v>
      </c>
      <c r="T7" s="25"/>
      <c r="U7" s="9">
        <f>SUM(U9,U11,U13,U15,U17,U31,U33,U35,U37,U39,U21,U27)</f>
        <v>100.00000000000001</v>
      </c>
      <c r="V7" s="25"/>
      <c r="W7" s="9">
        <f>SUM(W9,W11,W13,W15,W17,W31,W33,W35,W37,W39,W21,W27)</f>
        <v>99.999999999999986</v>
      </c>
      <c r="X7" s="25"/>
      <c r="Y7" s="9">
        <f>SUM(Y9,Y11,Y13,Y15,Y17,Y31,Y33,Y35,Y37,Y39,Y21,Y27)</f>
        <v>100.03</v>
      </c>
      <c r="Z7" s="25"/>
      <c r="AA7" s="9">
        <f>SUM(AA9,AA11,AA13,AA15,AA17,AA31,AA33,AA35,AA37,AA39,AA21,AA27)</f>
        <v>100.03</v>
      </c>
      <c r="AB7" s="25"/>
      <c r="AC7" s="9">
        <f>SUM(AC9,AC11,AC13,AC15,AC17,AC31,AC33,AC35,AC37,AC39,AC21,AC27)</f>
        <v>100.02999999999999</v>
      </c>
      <c r="AD7" s="25"/>
      <c r="AE7" s="9">
        <f>SUM(AE9,AE11,AE13,AE15,AE17,AE31,AE33,AE35,AE37,AE39,AE21,AE27)</f>
        <v>100.01</v>
      </c>
      <c r="AF7" s="25"/>
      <c r="AG7" s="9">
        <f>SUM(AG9,AG11,AG13,AG15,AG17,AG31,AG33,AG35,AG37,AG39,AG21,AG27)</f>
        <v>100</v>
      </c>
      <c r="AH7" s="25"/>
      <c r="AI7" s="9">
        <f>SUM(AI9,AI11,AI13,AI15,AI17,AI31,AI33,AI35,AI37,AI39,AI21,AI27)</f>
        <v>100</v>
      </c>
      <c r="AJ7" s="25"/>
      <c r="AK7" s="9">
        <f>SUM(AK9,AK11,AK13,AK15,AK17,AK31,AK33,AK35,AK37,AK39,AK21,AK27)</f>
        <v>100.00000000000001</v>
      </c>
      <c r="AL7" s="25"/>
      <c r="AM7" s="9">
        <f>SUM(AM9,AM11,AM13,AM15,AM17,AM31,AM33,AM35,AM37,AM39,AM21,AM27)</f>
        <v>100</v>
      </c>
      <c r="AN7" s="25"/>
      <c r="AO7" s="9">
        <f>SUM(AO9,AO11,AO13,AO15,AO17,AO31,AO33,AO35,AO37,AO39,AO21,AO27)</f>
        <v>100.00000000000001</v>
      </c>
      <c r="AP7" s="25"/>
      <c r="AQ7" s="9">
        <f>SUM(AQ9,AQ11,AQ13,AQ15,AQ17,AQ31,AQ33,AQ35,AQ37,AQ39,AQ21,AQ27)</f>
        <v>99.999999999999986</v>
      </c>
      <c r="AR7" s="25"/>
      <c r="AS7" s="9">
        <v>-100</v>
      </c>
      <c r="AT7" s="25"/>
      <c r="AU7" s="9">
        <v>-100</v>
      </c>
      <c r="AV7" s="25"/>
      <c r="AW7" s="9">
        <v>-100</v>
      </c>
      <c r="AX7" s="25"/>
    </row>
    <row r="8" spans="1:50" ht="13.5" customHeight="1">
      <c r="A8" s="29" t="s">
        <v>16</v>
      </c>
      <c r="B8" s="29"/>
      <c r="C8" s="8">
        <v>1703159</v>
      </c>
      <c r="D8" s="25">
        <f t="shared" ref="D8" si="0">(C8-E8)/E8*100</f>
        <v>-0.73031883983635726</v>
      </c>
      <c r="E8" s="8">
        <v>1715689</v>
      </c>
      <c r="F8" s="25">
        <f t="shared" ref="F8" si="1">(E8-G8)/G8*100</f>
        <v>4.5708040977731397</v>
      </c>
      <c r="G8" s="8">
        <v>1640696</v>
      </c>
      <c r="H8" s="25">
        <f t="shared" ref="H8" si="2">(G8-I8)/I8*100</f>
        <v>7.5116115706811772</v>
      </c>
      <c r="I8" s="8">
        <v>1526064</v>
      </c>
      <c r="J8" s="25">
        <f t="shared" ref="J8" si="3">(I8-K8)/K8*100</f>
        <v>2.3832286398025948</v>
      </c>
      <c r="K8" s="8">
        <v>1490541</v>
      </c>
      <c r="L8" s="25">
        <v>0.8</v>
      </c>
      <c r="M8" s="8">
        <v>1479097</v>
      </c>
      <c r="N8" s="25">
        <v>-1.6</v>
      </c>
      <c r="O8" s="8">
        <v>1503616</v>
      </c>
      <c r="P8" s="25">
        <v>1.8</v>
      </c>
      <c r="Q8" s="8">
        <v>1476662</v>
      </c>
      <c r="R8" s="25">
        <v>-4</v>
      </c>
      <c r="S8" s="8">
        <v>1538665</v>
      </c>
      <c r="T8" s="25">
        <v>3.8</v>
      </c>
      <c r="U8" s="8">
        <v>1482621</v>
      </c>
      <c r="V8" s="25">
        <v>-3.7</v>
      </c>
      <c r="W8" s="8">
        <v>1539727</v>
      </c>
      <c r="X8" s="25">
        <v>-4.5999999999999996</v>
      </c>
      <c r="Y8" s="8">
        <v>1613415</v>
      </c>
      <c r="Z8" s="25">
        <v>-2.2000000000000002</v>
      </c>
      <c r="AA8" s="8">
        <v>1651275</v>
      </c>
      <c r="AB8" s="25">
        <v>-0.9</v>
      </c>
      <c r="AC8" s="8">
        <v>1666532</v>
      </c>
      <c r="AD8" s="25">
        <v>-1.8</v>
      </c>
      <c r="AE8" s="8">
        <v>1696522</v>
      </c>
      <c r="AF8" s="25">
        <v>-2.48</v>
      </c>
      <c r="AG8" s="8">
        <v>1739589</v>
      </c>
      <c r="AH8" s="25">
        <v>1</v>
      </c>
      <c r="AI8" s="8">
        <v>1721784</v>
      </c>
      <c r="AJ8" s="25" t="s">
        <v>42</v>
      </c>
      <c r="AK8" s="8">
        <v>1740799</v>
      </c>
      <c r="AL8" s="25">
        <v>1.1000000000000001</v>
      </c>
      <c r="AM8" s="8">
        <v>1721674</v>
      </c>
      <c r="AN8" s="25">
        <v>1.4</v>
      </c>
      <c r="AO8" s="8">
        <v>1697198</v>
      </c>
      <c r="AP8" s="25" t="s">
        <v>43</v>
      </c>
      <c r="AQ8" s="8">
        <v>1827294</v>
      </c>
      <c r="AR8" s="25" t="s">
        <v>44</v>
      </c>
      <c r="AS8" s="8">
        <v>1833165</v>
      </c>
      <c r="AT8" s="25" t="s">
        <v>40</v>
      </c>
      <c r="AU8" s="8">
        <v>1912378</v>
      </c>
      <c r="AV8" s="25" t="s">
        <v>45</v>
      </c>
      <c r="AW8" s="8">
        <v>1938617</v>
      </c>
      <c r="AX8" s="25">
        <v>6.1</v>
      </c>
    </row>
    <row r="9" spans="1:50" ht="13.5" customHeight="1">
      <c r="A9" s="29"/>
      <c r="B9" s="29"/>
      <c r="C9" s="9">
        <f>(C8/$C$6)*100</f>
        <v>16.159440743891082</v>
      </c>
      <c r="D9" s="25"/>
      <c r="E9" s="9">
        <f>(E8/$E$6)*100</f>
        <v>14.06512628895285</v>
      </c>
      <c r="F9" s="25"/>
      <c r="G9" s="9">
        <f>(G8/$G$6)*100</f>
        <v>11.441154547592831</v>
      </c>
      <c r="H9" s="25"/>
      <c r="I9" s="9">
        <f>(I8/$I$6)*100</f>
        <v>14.269411078601616</v>
      </c>
      <c r="J9" s="25"/>
      <c r="K9" s="9">
        <v>14.4</v>
      </c>
      <c r="L9" s="25"/>
      <c r="M9" s="9">
        <v>14.1</v>
      </c>
      <c r="N9" s="25"/>
      <c r="O9" s="9">
        <v>15.9</v>
      </c>
      <c r="P9" s="25"/>
      <c r="Q9" s="9">
        <v>15.5</v>
      </c>
      <c r="R9" s="25"/>
      <c r="S9" s="9">
        <v>15.2</v>
      </c>
      <c r="T9" s="25"/>
      <c r="U9" s="9">
        <v>13.8</v>
      </c>
      <c r="V9" s="25"/>
      <c r="W9" s="9">
        <v>16.399999999999999</v>
      </c>
      <c r="X9" s="25"/>
      <c r="Y9" s="9">
        <v>15.4</v>
      </c>
      <c r="Z9" s="25"/>
      <c r="AA9" s="9">
        <v>18.899999999999999</v>
      </c>
      <c r="AB9" s="25"/>
      <c r="AC9" s="9">
        <v>18.7</v>
      </c>
      <c r="AD9" s="25"/>
      <c r="AE9" s="9">
        <v>20.399999999999999</v>
      </c>
      <c r="AF9" s="25"/>
      <c r="AG9" s="9">
        <v>18.5</v>
      </c>
      <c r="AH9" s="25"/>
      <c r="AI9" s="9">
        <v>18.899999999999999</v>
      </c>
      <c r="AJ9" s="25"/>
      <c r="AK9" s="9">
        <v>21</v>
      </c>
      <c r="AL9" s="25"/>
      <c r="AM9" s="9">
        <v>19.3</v>
      </c>
      <c r="AN9" s="25"/>
      <c r="AO9" s="9">
        <v>20.3</v>
      </c>
      <c r="AP9" s="25"/>
      <c r="AQ9" s="9">
        <v>21</v>
      </c>
      <c r="AR9" s="25"/>
      <c r="AS9" s="9">
        <v>-21.44</v>
      </c>
      <c r="AT9" s="25"/>
      <c r="AU9" s="9">
        <v>-22.8</v>
      </c>
      <c r="AV9" s="25"/>
      <c r="AW9" s="9">
        <v>-20.2</v>
      </c>
      <c r="AX9" s="25"/>
    </row>
    <row r="10" spans="1:50" ht="13.5" customHeight="1">
      <c r="A10" s="29" t="s">
        <v>15</v>
      </c>
      <c r="B10" s="29"/>
      <c r="C10" s="8">
        <v>2547513</v>
      </c>
      <c r="D10" s="25">
        <f t="shared" ref="D10" si="4">(C10-E10)/E10*100</f>
        <v>3.2940392243681051</v>
      </c>
      <c r="E10" s="8">
        <v>2466273</v>
      </c>
      <c r="F10" s="25">
        <f t="shared" ref="F10" si="5">(E10-G10)/G10*100</f>
        <v>-3.3453844299831283</v>
      </c>
      <c r="G10" s="8">
        <v>2551635</v>
      </c>
      <c r="H10" s="25">
        <f t="shared" ref="H10" si="6">(G10-I10)/I10*100</f>
        <v>5.6610016207535967</v>
      </c>
      <c r="I10" s="8">
        <v>2414926</v>
      </c>
      <c r="J10" s="25">
        <f t="shared" ref="J10" si="7">(I10-K10)/K10*100</f>
        <v>0.52177185145964999</v>
      </c>
      <c r="K10" s="8">
        <v>2402391</v>
      </c>
      <c r="L10" s="25">
        <v>2.9</v>
      </c>
      <c r="M10" s="8">
        <v>2335651</v>
      </c>
      <c r="N10" s="25">
        <v>6.7</v>
      </c>
      <c r="O10" s="8">
        <v>2189529</v>
      </c>
      <c r="P10" s="25">
        <v>0.5</v>
      </c>
      <c r="Q10" s="8">
        <v>2179384</v>
      </c>
      <c r="R10" s="25">
        <v>7.8</v>
      </c>
      <c r="S10" s="8">
        <v>2022321</v>
      </c>
      <c r="T10" s="25">
        <v>-8.3000000000000007</v>
      </c>
      <c r="U10" s="8">
        <v>2204933</v>
      </c>
      <c r="V10" s="25">
        <v>12.2</v>
      </c>
      <c r="W10" s="8">
        <v>1964359</v>
      </c>
      <c r="X10" s="25">
        <v>-4.8</v>
      </c>
      <c r="Y10" s="8">
        <v>2063680</v>
      </c>
      <c r="Z10" s="25">
        <v>11.3</v>
      </c>
      <c r="AA10" s="8">
        <v>1852702</v>
      </c>
      <c r="AB10" s="25">
        <v>3.8</v>
      </c>
      <c r="AC10" s="8">
        <v>1785649</v>
      </c>
      <c r="AD10" s="25">
        <v>1.1000000000000001</v>
      </c>
      <c r="AE10" s="8">
        <v>1766089</v>
      </c>
      <c r="AF10" s="25">
        <v>-3.94</v>
      </c>
      <c r="AG10" s="8">
        <v>1838578</v>
      </c>
      <c r="AH10" s="25">
        <v>6.3</v>
      </c>
      <c r="AI10" s="8">
        <v>1730147</v>
      </c>
      <c r="AJ10" s="25">
        <v>1.3</v>
      </c>
      <c r="AK10" s="8">
        <v>1707373</v>
      </c>
      <c r="AL10" s="25">
        <v>2.8</v>
      </c>
      <c r="AM10" s="8">
        <v>1661484</v>
      </c>
      <c r="AN10" s="25">
        <v>5.8</v>
      </c>
      <c r="AO10" s="8">
        <v>1570539</v>
      </c>
      <c r="AP10" s="25" t="s">
        <v>46</v>
      </c>
      <c r="AQ10" s="8">
        <v>1671846</v>
      </c>
      <c r="AR10" s="25">
        <v>11.9</v>
      </c>
      <c r="AS10" s="8">
        <v>1494704</v>
      </c>
      <c r="AT10" s="25">
        <v>18.100000000000001</v>
      </c>
      <c r="AU10" s="8">
        <v>1266144</v>
      </c>
      <c r="AV10" s="25">
        <v>5.8</v>
      </c>
      <c r="AW10" s="8">
        <v>1197147</v>
      </c>
      <c r="AX10" s="25" t="s">
        <v>47</v>
      </c>
    </row>
    <row r="11" spans="1:50" ht="13.5" customHeight="1">
      <c r="A11" s="29"/>
      <c r="B11" s="29"/>
      <c r="C11" s="9">
        <f>(C10/$C$6)*100</f>
        <v>24.170606131190457</v>
      </c>
      <c r="D11" s="25"/>
      <c r="E11" s="9">
        <f>(E10/$E$6)*100</f>
        <v>20.218373614352377</v>
      </c>
      <c r="F11" s="25"/>
      <c r="G11" s="9">
        <f>(G10/$G$6)*100</f>
        <v>17.793454963044361</v>
      </c>
      <c r="H11" s="25"/>
      <c r="I11" s="9">
        <f>(I10/$I$6)*100</f>
        <v>22.580685881065989</v>
      </c>
      <c r="J11" s="25"/>
      <c r="K11" s="9">
        <v>23.2</v>
      </c>
      <c r="L11" s="25"/>
      <c r="M11" s="9">
        <v>22.3</v>
      </c>
      <c r="N11" s="25"/>
      <c r="O11" s="9">
        <v>23.2</v>
      </c>
      <c r="P11" s="25"/>
      <c r="Q11" s="9">
        <v>22.8</v>
      </c>
      <c r="R11" s="25"/>
      <c r="S11" s="9">
        <v>19.899999999999999</v>
      </c>
      <c r="T11" s="25"/>
      <c r="U11" s="9">
        <v>20.5</v>
      </c>
      <c r="V11" s="25"/>
      <c r="W11" s="9">
        <v>20.9</v>
      </c>
      <c r="X11" s="25"/>
      <c r="Y11" s="9">
        <v>19.7</v>
      </c>
      <c r="Z11" s="25"/>
      <c r="AA11" s="9">
        <v>21.2</v>
      </c>
      <c r="AB11" s="25"/>
      <c r="AC11" s="9">
        <v>20</v>
      </c>
      <c r="AD11" s="25"/>
      <c r="AE11" s="9">
        <v>21.24</v>
      </c>
      <c r="AF11" s="25"/>
      <c r="AG11" s="9">
        <v>19.5</v>
      </c>
      <c r="AH11" s="25"/>
      <c r="AI11" s="9">
        <v>19</v>
      </c>
      <c r="AJ11" s="25"/>
      <c r="AK11" s="9">
        <v>20.6</v>
      </c>
      <c r="AL11" s="25"/>
      <c r="AM11" s="9">
        <v>18.600000000000001</v>
      </c>
      <c r="AN11" s="25"/>
      <c r="AO11" s="9">
        <v>18.8</v>
      </c>
      <c r="AP11" s="25"/>
      <c r="AQ11" s="9">
        <v>19.2</v>
      </c>
      <c r="AR11" s="25"/>
      <c r="AS11" s="9">
        <v>-17.48</v>
      </c>
      <c r="AT11" s="25"/>
      <c r="AU11" s="9">
        <v>-15.1</v>
      </c>
      <c r="AV11" s="25"/>
      <c r="AW11" s="9">
        <v>-12.5</v>
      </c>
      <c r="AX11" s="25"/>
    </row>
    <row r="12" spans="1:50" ht="13.5" customHeight="1">
      <c r="A12" s="29" t="s">
        <v>14</v>
      </c>
      <c r="B12" s="29"/>
      <c r="C12" s="8">
        <v>26505</v>
      </c>
      <c r="D12" s="25">
        <f t="shared" ref="D12" si="8">(C12-E12)/E12*100</f>
        <v>19.742489270386265</v>
      </c>
      <c r="E12" s="8">
        <v>22135</v>
      </c>
      <c r="F12" s="25">
        <f t="shared" ref="F12" si="9">(E12-G12)/G12*100</f>
        <v>-18.47746022392457</v>
      </c>
      <c r="G12" s="8">
        <v>27152</v>
      </c>
      <c r="H12" s="25">
        <f t="shared" ref="H12" si="10">(G12-I12)/I12*100</f>
        <v>14.793049507462056</v>
      </c>
      <c r="I12" s="8">
        <v>23653</v>
      </c>
      <c r="J12" s="25">
        <f t="shared" ref="J12" si="11">(I12-K12)/K12*100</f>
        <v>4.1431842197957032</v>
      </c>
      <c r="K12" s="8">
        <v>22712</v>
      </c>
      <c r="L12" s="25">
        <v>5.8</v>
      </c>
      <c r="M12" s="8">
        <v>21468</v>
      </c>
      <c r="N12" s="25">
        <v>-41.2</v>
      </c>
      <c r="O12" s="8">
        <v>36494</v>
      </c>
      <c r="P12" s="25">
        <v>29.7</v>
      </c>
      <c r="Q12" s="8">
        <v>28132</v>
      </c>
      <c r="R12" s="25">
        <v>-16.600000000000001</v>
      </c>
      <c r="S12" s="8">
        <v>33727</v>
      </c>
      <c r="T12" s="25">
        <v>30.7</v>
      </c>
      <c r="U12" s="8">
        <v>25809</v>
      </c>
      <c r="V12" s="25">
        <v>-17.2</v>
      </c>
      <c r="W12" s="8">
        <v>31159</v>
      </c>
      <c r="X12" s="25">
        <v>2</v>
      </c>
      <c r="Y12" s="8">
        <v>30548</v>
      </c>
      <c r="Z12" s="25">
        <v>-19.899999999999999</v>
      </c>
      <c r="AA12" s="8">
        <v>38116</v>
      </c>
      <c r="AB12" s="25">
        <v>6.8</v>
      </c>
      <c r="AC12" s="8">
        <v>35677</v>
      </c>
      <c r="AD12" s="25">
        <v>62.7</v>
      </c>
      <c r="AE12" s="8">
        <v>21925</v>
      </c>
      <c r="AF12" s="25">
        <v>-40.33</v>
      </c>
      <c r="AG12" s="8">
        <v>36741</v>
      </c>
      <c r="AH12" s="25">
        <v>73.599999999999994</v>
      </c>
      <c r="AI12" s="8">
        <v>21160</v>
      </c>
      <c r="AJ12" s="25">
        <v>2.8</v>
      </c>
      <c r="AK12" s="8">
        <v>20592</v>
      </c>
      <c r="AL12" s="25">
        <v>35.799999999999997</v>
      </c>
      <c r="AM12" s="8">
        <v>15160</v>
      </c>
      <c r="AN12" s="25" t="s">
        <v>48</v>
      </c>
      <c r="AO12" s="8">
        <v>16026</v>
      </c>
      <c r="AP12" s="25">
        <v>2</v>
      </c>
      <c r="AQ12" s="8">
        <v>15712</v>
      </c>
      <c r="AR12" s="25" t="s">
        <v>49</v>
      </c>
      <c r="AS12" s="8">
        <v>64764</v>
      </c>
      <c r="AT12" s="25" t="s">
        <v>50</v>
      </c>
      <c r="AU12" s="8">
        <v>71467</v>
      </c>
      <c r="AV12" s="25" t="s">
        <v>51</v>
      </c>
      <c r="AW12" s="8">
        <v>122591</v>
      </c>
      <c r="AX12" s="25" t="s">
        <v>52</v>
      </c>
    </row>
    <row r="13" spans="1:50" ht="13.5" customHeight="1">
      <c r="A13" s="29"/>
      <c r="B13" s="29"/>
      <c r="C13" s="9">
        <f>(C12/$C$6)*100-0.1</f>
        <v>0.15147738814569464</v>
      </c>
      <c r="D13" s="25"/>
      <c r="E13" s="9">
        <f>(E12/$E$6)*100</f>
        <v>0.1814615413434319</v>
      </c>
      <c r="F13" s="25"/>
      <c r="G13" s="9">
        <f>(G12/$G$6)*100</f>
        <v>0.18934051663211254</v>
      </c>
      <c r="H13" s="25"/>
      <c r="I13" s="9">
        <f>(I12/$I$6)*100</f>
        <v>0.22116659605505667</v>
      </c>
      <c r="J13" s="25"/>
      <c r="K13" s="9">
        <v>0.2</v>
      </c>
      <c r="L13" s="25"/>
      <c r="M13" s="9">
        <v>0.2</v>
      </c>
      <c r="N13" s="25"/>
      <c r="O13" s="9">
        <v>0.4</v>
      </c>
      <c r="P13" s="25"/>
      <c r="Q13" s="9">
        <v>0.3</v>
      </c>
      <c r="R13" s="25"/>
      <c r="S13" s="9">
        <v>0.3</v>
      </c>
      <c r="T13" s="25"/>
      <c r="U13" s="9">
        <v>0.2</v>
      </c>
      <c r="V13" s="25"/>
      <c r="W13" s="9">
        <v>0.3</v>
      </c>
      <c r="X13" s="25"/>
      <c r="Y13" s="9">
        <v>0.3</v>
      </c>
      <c r="Z13" s="25"/>
      <c r="AA13" s="9">
        <v>0.4</v>
      </c>
      <c r="AB13" s="25"/>
      <c r="AC13" s="9">
        <v>0.4</v>
      </c>
      <c r="AD13" s="25"/>
      <c r="AE13" s="9">
        <v>0.26</v>
      </c>
      <c r="AF13" s="25"/>
      <c r="AG13" s="9">
        <v>0.4</v>
      </c>
      <c r="AH13" s="25"/>
      <c r="AI13" s="9">
        <v>0.2</v>
      </c>
      <c r="AJ13" s="25"/>
      <c r="AK13" s="9">
        <v>0.2</v>
      </c>
      <c r="AL13" s="25"/>
      <c r="AM13" s="9">
        <v>0.2</v>
      </c>
      <c r="AN13" s="25"/>
      <c r="AO13" s="9">
        <v>0.2</v>
      </c>
      <c r="AP13" s="25"/>
      <c r="AQ13" s="9">
        <v>0.2</v>
      </c>
      <c r="AR13" s="25"/>
      <c r="AS13" s="9">
        <v>-0.76</v>
      </c>
      <c r="AT13" s="25"/>
      <c r="AU13" s="9">
        <v>-0.9</v>
      </c>
      <c r="AV13" s="25"/>
      <c r="AW13" s="9">
        <v>-1.3</v>
      </c>
      <c r="AX13" s="25"/>
    </row>
    <row r="14" spans="1:50" ht="13.5" customHeight="1">
      <c r="A14" s="29" t="s">
        <v>13</v>
      </c>
      <c r="B14" s="29"/>
      <c r="C14" s="8">
        <v>1771473</v>
      </c>
      <c r="D14" s="25">
        <f t="shared" ref="D14" si="12">(C14-E14)/E14*100</f>
        <v>-15.503153833825584</v>
      </c>
      <c r="E14" s="8">
        <v>2096496</v>
      </c>
      <c r="F14" s="25">
        <f t="shared" ref="F14" si="13">(E14-G14)/G14*100</f>
        <v>45.043869541213574</v>
      </c>
      <c r="G14" s="8">
        <v>1445422</v>
      </c>
      <c r="H14" s="25">
        <f t="shared" ref="H14" si="14">(G14-I14)/I14*100</f>
        <v>4.5080805626894334</v>
      </c>
      <c r="I14" s="8">
        <v>1383072</v>
      </c>
      <c r="J14" s="25">
        <f t="shared" ref="J14" si="15">(I14-K14)/K14*100</f>
        <v>5.0509960716162885</v>
      </c>
      <c r="K14" s="8">
        <v>1316572</v>
      </c>
      <c r="L14" s="25">
        <v>4.0999999999999996</v>
      </c>
      <c r="M14" s="8">
        <v>1265216</v>
      </c>
      <c r="N14" s="25">
        <v>3.4</v>
      </c>
      <c r="O14" s="8">
        <v>1223578</v>
      </c>
      <c r="P14" s="25">
        <v>0.9</v>
      </c>
      <c r="Q14" s="8">
        <v>1213086</v>
      </c>
      <c r="R14" s="25">
        <v>3.9</v>
      </c>
      <c r="S14" s="8">
        <v>1167420</v>
      </c>
      <c r="T14" s="25">
        <v>8</v>
      </c>
      <c r="U14" s="8">
        <v>1081342</v>
      </c>
      <c r="V14" s="25">
        <v>-8.9</v>
      </c>
      <c r="W14" s="8">
        <v>1187605</v>
      </c>
      <c r="X14" s="25">
        <v>-8.4</v>
      </c>
      <c r="Y14" s="8">
        <v>1296815</v>
      </c>
      <c r="Z14" s="25">
        <v>20.6</v>
      </c>
      <c r="AA14" s="8">
        <v>1075158</v>
      </c>
      <c r="AB14" s="25">
        <v>51.1</v>
      </c>
      <c r="AC14" s="8">
        <v>711713</v>
      </c>
      <c r="AD14" s="25">
        <v>12</v>
      </c>
      <c r="AE14" s="8">
        <v>635194</v>
      </c>
      <c r="AF14" s="25">
        <v>3.89</v>
      </c>
      <c r="AG14" s="8">
        <v>611390</v>
      </c>
      <c r="AH14" s="25">
        <v>16.2</v>
      </c>
      <c r="AI14" s="8">
        <v>526353</v>
      </c>
      <c r="AJ14" s="25">
        <v>6.7</v>
      </c>
      <c r="AK14" s="8">
        <v>493135</v>
      </c>
      <c r="AL14" s="25">
        <v>9</v>
      </c>
      <c r="AM14" s="8">
        <v>452373</v>
      </c>
      <c r="AN14" s="25">
        <v>9.9</v>
      </c>
      <c r="AO14" s="8">
        <v>411745</v>
      </c>
      <c r="AP14" s="25">
        <v>39.4</v>
      </c>
      <c r="AQ14" s="8">
        <v>295294</v>
      </c>
      <c r="AR14" s="25" t="s">
        <v>53</v>
      </c>
      <c r="AS14" s="8">
        <v>413935</v>
      </c>
      <c r="AT14" s="25">
        <v>11</v>
      </c>
      <c r="AU14" s="8">
        <v>372888</v>
      </c>
      <c r="AV14" s="25" t="s">
        <v>54</v>
      </c>
      <c r="AW14" s="8">
        <v>551203</v>
      </c>
      <c r="AX14" s="25">
        <v>141.4</v>
      </c>
    </row>
    <row r="15" spans="1:50" ht="13.5" customHeight="1">
      <c r="A15" s="29"/>
      <c r="B15" s="29"/>
      <c r="C15" s="9">
        <f>(C14/$C$6)*100</f>
        <v>16.807598687440787</v>
      </c>
      <c r="D15" s="25"/>
      <c r="E15" s="9">
        <f>(E14/$E$6)*100</f>
        <v>17.18696162549535</v>
      </c>
      <c r="F15" s="25"/>
      <c r="G15" s="9">
        <f>(G14/$G$6)*100</f>
        <v>10.079439755134848</v>
      </c>
      <c r="H15" s="25"/>
      <c r="I15" s="9">
        <f>(I14/$I$6)*100</f>
        <v>12.932369100708552</v>
      </c>
      <c r="J15" s="25"/>
      <c r="K15" s="9">
        <v>12.7</v>
      </c>
      <c r="L15" s="25"/>
      <c r="M15" s="9">
        <v>12.1</v>
      </c>
      <c r="N15" s="25"/>
      <c r="O15" s="9">
        <v>13</v>
      </c>
      <c r="P15" s="25"/>
      <c r="Q15" s="9">
        <v>12.7</v>
      </c>
      <c r="R15" s="25"/>
      <c r="S15" s="9">
        <v>11.5</v>
      </c>
      <c r="T15" s="25"/>
      <c r="U15" s="9">
        <v>10</v>
      </c>
      <c r="V15" s="25"/>
      <c r="W15" s="9">
        <v>12.7</v>
      </c>
      <c r="X15" s="25"/>
      <c r="Y15" s="9">
        <v>12.4</v>
      </c>
      <c r="Z15" s="25"/>
      <c r="AA15" s="9">
        <v>12.3</v>
      </c>
      <c r="AB15" s="25"/>
      <c r="AC15" s="9">
        <v>8</v>
      </c>
      <c r="AD15" s="25"/>
      <c r="AE15" s="9">
        <v>7.64</v>
      </c>
      <c r="AF15" s="25"/>
      <c r="AG15" s="9">
        <v>6.5</v>
      </c>
      <c r="AH15" s="25"/>
      <c r="AI15" s="9">
        <v>5.8</v>
      </c>
      <c r="AJ15" s="25"/>
      <c r="AK15" s="9">
        <v>5.9</v>
      </c>
      <c r="AL15" s="25"/>
      <c r="AM15" s="9">
        <v>5</v>
      </c>
      <c r="AN15" s="25"/>
      <c r="AO15" s="9">
        <v>4.9000000000000004</v>
      </c>
      <c r="AP15" s="25"/>
      <c r="AQ15" s="9">
        <v>3.4</v>
      </c>
      <c r="AR15" s="25"/>
      <c r="AS15" s="9">
        <v>-4.84</v>
      </c>
      <c r="AT15" s="25"/>
      <c r="AU15" s="9">
        <v>-4.4000000000000004</v>
      </c>
      <c r="AV15" s="25"/>
      <c r="AW15" s="9">
        <v>-5.7</v>
      </c>
      <c r="AX15" s="25"/>
    </row>
    <row r="16" spans="1:50" ht="13.5" customHeight="1">
      <c r="A16" s="29" t="s">
        <v>12</v>
      </c>
      <c r="B16" s="29"/>
      <c r="C16" s="8">
        <v>1113346</v>
      </c>
      <c r="D16" s="25">
        <f>(C16-E16)/E16*100</f>
        <v>19.839746660222662</v>
      </c>
      <c r="E16" s="8">
        <v>929029</v>
      </c>
      <c r="F16" s="25">
        <f>(E16-G16)/G16*100</f>
        <v>-77.120313104528833</v>
      </c>
      <c r="G16" s="8">
        <f>SUM(G18:G19)</f>
        <v>4060497</v>
      </c>
      <c r="H16" s="25">
        <f>(G16-I16)/I16*100</f>
        <v>172.18484048971189</v>
      </c>
      <c r="I16" s="8">
        <f>SUM(I18:I19)</f>
        <v>1491816</v>
      </c>
      <c r="J16" s="25">
        <f>(I16-K16)/K16*100</f>
        <v>-26.647139549394645</v>
      </c>
      <c r="K16" s="8">
        <v>2033753</v>
      </c>
      <c r="L16" s="25">
        <v>94.3</v>
      </c>
      <c r="M16" s="8">
        <v>1046535</v>
      </c>
      <c r="N16" s="25">
        <v>-21.9</v>
      </c>
      <c r="O16" s="8">
        <v>1339620</v>
      </c>
      <c r="P16" s="25">
        <v>16.899999999999999</v>
      </c>
      <c r="Q16" s="8">
        <v>1145705</v>
      </c>
      <c r="R16" s="25">
        <v>26.3</v>
      </c>
      <c r="S16" s="8">
        <v>907150</v>
      </c>
      <c r="T16" s="25">
        <v>-17</v>
      </c>
      <c r="U16" s="8">
        <v>1093304</v>
      </c>
      <c r="V16" s="25">
        <v>13</v>
      </c>
      <c r="W16" s="8">
        <f>SUM(W18:W19)</f>
        <v>967340</v>
      </c>
      <c r="X16" s="25">
        <v>-5.9</v>
      </c>
      <c r="Y16" s="8">
        <f>SUM(Y18:Y19)</f>
        <v>1028432</v>
      </c>
      <c r="Z16" s="25">
        <v>-17.100000000000001</v>
      </c>
      <c r="AA16" s="8">
        <f>SUM(AA18:AA19)</f>
        <v>1239946</v>
      </c>
      <c r="AB16" s="25">
        <v>-33.6</v>
      </c>
      <c r="AC16" s="8">
        <f>SUM(AC18:AC19)</f>
        <v>1865952</v>
      </c>
      <c r="AD16" s="25">
        <v>42.9</v>
      </c>
      <c r="AE16" s="8">
        <f>SUM(AE18:AE19)</f>
        <v>1305951</v>
      </c>
      <c r="AF16" s="25">
        <v>17.02</v>
      </c>
      <c r="AG16" s="8">
        <f>SUM(AG18:AG19)</f>
        <v>1116045</v>
      </c>
      <c r="AH16" s="25">
        <v>13.2</v>
      </c>
      <c r="AI16" s="8">
        <v>985886</v>
      </c>
      <c r="AJ16" s="25" t="s">
        <v>55</v>
      </c>
      <c r="AK16" s="8">
        <v>1095816</v>
      </c>
      <c r="AL16" s="25" t="s">
        <v>56</v>
      </c>
      <c r="AM16" s="8">
        <v>1200896</v>
      </c>
      <c r="AN16" s="25">
        <v>13.3</v>
      </c>
      <c r="AO16" s="8">
        <v>1059898</v>
      </c>
      <c r="AP16" s="25" t="s">
        <v>57</v>
      </c>
      <c r="AQ16" s="8">
        <v>1207304</v>
      </c>
      <c r="AR16" s="25">
        <v>3.4</v>
      </c>
      <c r="AS16" s="8">
        <v>1167572</v>
      </c>
      <c r="AT16" s="25" t="s">
        <v>58</v>
      </c>
      <c r="AU16" s="8">
        <v>1284140</v>
      </c>
      <c r="AV16" s="25">
        <v>4.4000000000000004</v>
      </c>
      <c r="AW16" s="8">
        <v>1229586</v>
      </c>
      <c r="AX16" s="25" t="s">
        <v>59</v>
      </c>
    </row>
    <row r="17" spans="1:50" ht="13.5" customHeight="1">
      <c r="A17" s="30"/>
      <c r="B17" s="29"/>
      <c r="C17" s="9">
        <f>(C16/$C$6)*100</f>
        <v>10.563340659590891</v>
      </c>
      <c r="D17" s="25"/>
      <c r="E17" s="9">
        <f>(E16/$E$6)*100</f>
        <v>7.6161298528460444</v>
      </c>
      <c r="F17" s="25"/>
      <c r="G17" s="9">
        <f>(G16/$G$6)*100</f>
        <v>28.315284316556532</v>
      </c>
      <c r="H17" s="25"/>
      <c r="I17" s="9">
        <f>(I16/$I$6)*100</f>
        <v>13.949176284634948</v>
      </c>
      <c r="J17" s="25"/>
      <c r="K17" s="9">
        <v>19.7</v>
      </c>
      <c r="L17" s="25"/>
      <c r="M17" s="9">
        <v>10</v>
      </c>
      <c r="N17" s="25"/>
      <c r="O17" s="9">
        <v>14.2</v>
      </c>
      <c r="P17" s="25"/>
      <c r="Q17" s="9">
        <v>12</v>
      </c>
      <c r="R17" s="25"/>
      <c r="S17" s="9">
        <v>8.9</v>
      </c>
      <c r="T17" s="25"/>
      <c r="U17" s="9">
        <v>10.199999999999999</v>
      </c>
      <c r="V17" s="25"/>
      <c r="W17" s="9">
        <v>10.3</v>
      </c>
      <c r="X17" s="25"/>
      <c r="Y17" s="9">
        <v>9.9</v>
      </c>
      <c r="Z17" s="25"/>
      <c r="AA17" s="9">
        <v>14.2</v>
      </c>
      <c r="AB17" s="25"/>
      <c r="AC17" s="9">
        <v>21</v>
      </c>
      <c r="AD17" s="25"/>
      <c r="AE17" s="9">
        <v>15.7</v>
      </c>
      <c r="AF17" s="25"/>
      <c r="AG17" s="9">
        <v>11.9</v>
      </c>
      <c r="AH17" s="25"/>
      <c r="AI17" s="9">
        <v>10.9</v>
      </c>
      <c r="AJ17" s="25"/>
      <c r="AK17" s="9">
        <v>13.2</v>
      </c>
      <c r="AL17" s="25"/>
      <c r="AM17" s="9">
        <v>13.4</v>
      </c>
      <c r="AN17" s="25"/>
      <c r="AO17" s="9">
        <v>12.7</v>
      </c>
      <c r="AP17" s="25"/>
      <c r="AQ17" s="9">
        <v>13.9</v>
      </c>
      <c r="AR17" s="25"/>
      <c r="AS17" s="9">
        <v>-13.65</v>
      </c>
      <c r="AT17" s="25"/>
      <c r="AU17" s="9">
        <v>-15.3</v>
      </c>
      <c r="AV17" s="25"/>
      <c r="AW17" s="9">
        <v>-12.8</v>
      </c>
      <c r="AX17" s="25"/>
    </row>
    <row r="18" spans="1:50" ht="13.5" customHeight="1">
      <c r="A18" s="5"/>
      <c r="B18" s="3" t="s">
        <v>11</v>
      </c>
      <c r="C18" s="8">
        <v>719778</v>
      </c>
      <c r="D18" s="14">
        <f>(C18-E18)/E18*100</f>
        <v>6.1337697956294788</v>
      </c>
      <c r="E18" s="8">
        <v>678180</v>
      </c>
      <c r="F18" s="14">
        <f>(E18-G18)/G18*100</f>
        <v>0.25011530138006882</v>
      </c>
      <c r="G18" s="8">
        <v>676488</v>
      </c>
      <c r="H18" s="14">
        <f>(G18-I18)/I18*100</f>
        <v>-44.996280170258437</v>
      </c>
      <c r="I18" s="8">
        <v>1229895</v>
      </c>
      <c r="J18" s="14">
        <f>(I18-K18)/K18*100</f>
        <v>-30.786061711463535</v>
      </c>
      <c r="K18" s="8">
        <v>1776947</v>
      </c>
      <c r="L18" s="14">
        <v>128.5</v>
      </c>
      <c r="M18" s="8">
        <v>777648</v>
      </c>
      <c r="N18" s="14">
        <v>27</v>
      </c>
      <c r="O18" s="8">
        <v>612320</v>
      </c>
      <c r="P18" s="14">
        <v>-0.1</v>
      </c>
      <c r="Q18" s="8">
        <v>613206</v>
      </c>
      <c r="R18" s="14">
        <v>2.6</v>
      </c>
      <c r="S18" s="8">
        <v>597397</v>
      </c>
      <c r="T18" s="14">
        <v>-23.7</v>
      </c>
      <c r="U18" s="8">
        <v>782628</v>
      </c>
      <c r="V18" s="14">
        <v>-0.2</v>
      </c>
      <c r="W18" s="8">
        <v>784039</v>
      </c>
      <c r="X18" s="14">
        <v>8.4</v>
      </c>
      <c r="Y18" s="8">
        <v>812007</v>
      </c>
      <c r="Z18" s="14">
        <v>0.5</v>
      </c>
      <c r="AA18" s="8">
        <v>807855</v>
      </c>
      <c r="AB18" s="14">
        <v>1.3</v>
      </c>
      <c r="AC18" s="8">
        <v>797727</v>
      </c>
      <c r="AD18" s="14">
        <v>3.4</v>
      </c>
      <c r="AE18" s="8">
        <v>771352</v>
      </c>
      <c r="AF18" s="14">
        <v>18.04</v>
      </c>
      <c r="AG18" s="8">
        <v>653469</v>
      </c>
      <c r="AH18" s="14">
        <v>7.5</v>
      </c>
      <c r="AI18" s="8">
        <v>637762</v>
      </c>
      <c r="AJ18" s="14" t="s">
        <v>60</v>
      </c>
      <c r="AK18" s="8">
        <v>643815</v>
      </c>
      <c r="AL18" s="14">
        <v>-3.2</v>
      </c>
      <c r="AM18" s="8">
        <v>664854</v>
      </c>
      <c r="AN18" s="14">
        <v>3.3</v>
      </c>
      <c r="AO18" s="8">
        <v>643577</v>
      </c>
      <c r="AP18" s="14" t="s">
        <v>61</v>
      </c>
      <c r="AQ18" s="8">
        <v>705152</v>
      </c>
      <c r="AR18" s="14">
        <v>5.6</v>
      </c>
      <c r="AS18" s="8">
        <v>667871</v>
      </c>
      <c r="AT18" s="14" t="s">
        <v>62</v>
      </c>
      <c r="AU18" s="8">
        <v>679987</v>
      </c>
      <c r="AV18" s="14">
        <v>16.899999999999999</v>
      </c>
      <c r="AW18" s="8">
        <v>581900</v>
      </c>
      <c r="AX18" s="14" t="s">
        <v>63</v>
      </c>
    </row>
    <row r="19" spans="1:50" ht="13.5" customHeight="1">
      <c r="A19" s="4"/>
      <c r="B19" s="12" t="s">
        <v>10</v>
      </c>
      <c r="C19" s="10">
        <v>393568</v>
      </c>
      <c r="D19" s="15">
        <f>(C19-E19)/E19*100</f>
        <v>56.894386662892813</v>
      </c>
      <c r="E19" s="10">
        <v>250849</v>
      </c>
      <c r="F19" s="15">
        <f>(E19-G19)/G19*100</f>
        <v>-92.587224206555007</v>
      </c>
      <c r="G19" s="10">
        <v>3384009</v>
      </c>
      <c r="H19" s="15">
        <f>(G19-I19)/I19*100</f>
        <v>1191.996059880651</v>
      </c>
      <c r="I19" s="10">
        <v>261921</v>
      </c>
      <c r="J19" s="15">
        <f>(I19-K19)/K19*100</f>
        <v>1.2036042441056236</v>
      </c>
      <c r="K19" s="10">
        <v>258806</v>
      </c>
      <c r="L19" s="15">
        <v>-3.7</v>
      </c>
      <c r="M19" s="10">
        <v>268887</v>
      </c>
      <c r="N19" s="15">
        <v>-63</v>
      </c>
      <c r="O19" s="10">
        <v>727300</v>
      </c>
      <c r="P19" s="15">
        <v>36.6</v>
      </c>
      <c r="Q19" s="10">
        <v>532499</v>
      </c>
      <c r="R19" s="15">
        <v>71.900000000000006</v>
      </c>
      <c r="S19" s="10">
        <v>309753</v>
      </c>
      <c r="T19" s="15">
        <v>-0.3</v>
      </c>
      <c r="U19" s="10">
        <v>310676</v>
      </c>
      <c r="V19" s="15">
        <v>69.5</v>
      </c>
      <c r="W19" s="10">
        <v>183301</v>
      </c>
      <c r="X19" s="15">
        <v>-15.3</v>
      </c>
      <c r="Y19" s="10">
        <v>216425</v>
      </c>
      <c r="Z19" s="15">
        <v>-49.9</v>
      </c>
      <c r="AA19" s="10">
        <f>51375+260175+120541</f>
        <v>432091</v>
      </c>
      <c r="AB19" s="15">
        <v>-59.6</v>
      </c>
      <c r="AC19" s="10">
        <f>84164+666117+317944</f>
        <v>1068225</v>
      </c>
      <c r="AD19" s="15">
        <v>99.8</v>
      </c>
      <c r="AE19" s="10">
        <v>534599</v>
      </c>
      <c r="AF19" s="15">
        <v>15.57</v>
      </c>
      <c r="AG19" s="10">
        <v>462576</v>
      </c>
      <c r="AH19" s="15">
        <v>32.799999999999997</v>
      </c>
      <c r="AI19" s="10">
        <v>348124</v>
      </c>
      <c r="AJ19" s="15" t="s">
        <v>64</v>
      </c>
      <c r="AK19" s="10">
        <v>452001</v>
      </c>
      <c r="AL19" s="15">
        <v>-15.7</v>
      </c>
      <c r="AM19" s="10">
        <v>536042</v>
      </c>
      <c r="AN19" s="15">
        <v>28.8</v>
      </c>
      <c r="AO19" s="10">
        <v>416321</v>
      </c>
      <c r="AP19" s="15" t="s">
        <v>52</v>
      </c>
      <c r="AQ19" s="10">
        <v>502152</v>
      </c>
      <c r="AR19" s="15">
        <v>0.5</v>
      </c>
      <c r="AS19" s="10">
        <v>499701</v>
      </c>
      <c r="AT19" s="15" t="s">
        <v>65</v>
      </c>
      <c r="AU19" s="10">
        <v>604153</v>
      </c>
      <c r="AV19" s="15" t="s">
        <v>66</v>
      </c>
      <c r="AW19" s="10">
        <v>647686</v>
      </c>
      <c r="AX19" s="15" t="s">
        <v>67</v>
      </c>
    </row>
    <row r="20" spans="1:50" ht="13.5" customHeight="1">
      <c r="A20" s="29" t="s">
        <v>4</v>
      </c>
      <c r="B20" s="29"/>
      <c r="C20" s="8">
        <v>650453</v>
      </c>
      <c r="D20" s="25">
        <f>(C20-E20)/E20*100</f>
        <v>-57.495510731116973</v>
      </c>
      <c r="E20" s="8">
        <v>1530316</v>
      </c>
      <c r="F20" s="25">
        <f>(E20-G20)/G20*100</f>
        <v>15.163355212361024</v>
      </c>
      <c r="G20" s="8">
        <f>SUM(G22:G25)</f>
        <v>1328822</v>
      </c>
      <c r="H20" s="25">
        <f>(G20-I20)/I20*100</f>
        <v>-9.1986131288103756</v>
      </c>
      <c r="I20" s="8">
        <f>SUM(I22:I25)</f>
        <v>1463438</v>
      </c>
      <c r="J20" s="25">
        <f>(I20-K20)/K20*100</f>
        <v>57.539841452334507</v>
      </c>
      <c r="K20" s="8">
        <v>928932</v>
      </c>
      <c r="L20" s="25">
        <v>-22.3</v>
      </c>
      <c r="M20" s="8">
        <v>1196099</v>
      </c>
      <c r="N20" s="25">
        <v>72.400000000000006</v>
      </c>
      <c r="O20" s="8">
        <v>693930</v>
      </c>
      <c r="P20" s="25">
        <v>-42.6</v>
      </c>
      <c r="Q20" s="8">
        <v>1208820</v>
      </c>
      <c r="R20" s="25">
        <v>15.9</v>
      </c>
      <c r="S20" s="8">
        <v>1042905</v>
      </c>
      <c r="T20" s="25">
        <v>10.3</v>
      </c>
      <c r="U20" s="8">
        <v>842246</v>
      </c>
      <c r="V20" s="25">
        <v>176.2</v>
      </c>
      <c r="W20" s="8">
        <f>SUM(W22:W25)</f>
        <v>304903</v>
      </c>
      <c r="X20" s="25">
        <v>-4.2</v>
      </c>
      <c r="Y20" s="8">
        <f>SUM(Y22:Y25)</f>
        <v>318398</v>
      </c>
      <c r="Z20" s="25">
        <v>-43.6</v>
      </c>
      <c r="AA20" s="8">
        <f>SUM(AA22:AA25)</f>
        <v>564872</v>
      </c>
      <c r="AB20" s="25">
        <v>-17</v>
      </c>
      <c r="AC20" s="8">
        <f>SUM(AC22:AC25)</f>
        <v>680350</v>
      </c>
      <c r="AD20" s="25">
        <v>68.8</v>
      </c>
      <c r="AE20" s="8">
        <f>SUM(AE22:AE24)</f>
        <v>403102</v>
      </c>
      <c r="AF20" s="25">
        <v>-72.63</v>
      </c>
      <c r="AG20" s="8">
        <f>SUM(AG22:AG24)</f>
        <v>1473010</v>
      </c>
      <c r="AH20" s="25">
        <v>15.7</v>
      </c>
      <c r="AI20" s="8">
        <v>1730861</v>
      </c>
      <c r="AJ20" s="25">
        <v>152</v>
      </c>
      <c r="AK20" s="8">
        <v>686866</v>
      </c>
      <c r="AL20" s="25" t="s">
        <v>68</v>
      </c>
      <c r="AM20" s="8">
        <v>846501</v>
      </c>
      <c r="AN20" s="25" t="s">
        <v>69</v>
      </c>
      <c r="AO20" s="8">
        <v>1013182</v>
      </c>
      <c r="AP20" s="25" t="s">
        <v>55</v>
      </c>
      <c r="AQ20" s="8">
        <v>1125919</v>
      </c>
      <c r="AR20" s="25" t="s">
        <v>70</v>
      </c>
      <c r="AS20" s="8">
        <v>1217117</v>
      </c>
      <c r="AT20" s="25" t="s">
        <v>71</v>
      </c>
      <c r="AU20" s="8">
        <v>1726809</v>
      </c>
      <c r="AV20" s="25" t="s">
        <v>72</v>
      </c>
      <c r="AW20" s="8">
        <v>2260279</v>
      </c>
      <c r="AX20" s="25">
        <v>1.2</v>
      </c>
    </row>
    <row r="21" spans="1:50" ht="13.5" customHeight="1">
      <c r="A21" s="30"/>
      <c r="B21" s="29"/>
      <c r="C21" s="9">
        <f>(C20/$C$6)*100</f>
        <v>6.1714477099238456</v>
      </c>
      <c r="D21" s="25"/>
      <c r="E21" s="9">
        <v>12.6</v>
      </c>
      <c r="F21" s="25"/>
      <c r="G21" s="9">
        <f>(G20/$G$6)*100</f>
        <v>9.2663466408410819</v>
      </c>
      <c r="H21" s="25"/>
      <c r="I21" s="9">
        <f>(I20/$I$6)*100</f>
        <v>13.683828731984104</v>
      </c>
      <c r="J21" s="25"/>
      <c r="K21" s="9">
        <v>9</v>
      </c>
      <c r="L21" s="25"/>
      <c r="M21" s="9">
        <v>11.4</v>
      </c>
      <c r="N21" s="25"/>
      <c r="O21" s="9">
        <v>7.4</v>
      </c>
      <c r="P21" s="25"/>
      <c r="Q21" s="9">
        <v>12.7</v>
      </c>
      <c r="R21" s="25"/>
      <c r="S21" s="9">
        <v>10.3</v>
      </c>
      <c r="T21" s="25"/>
      <c r="U21" s="9">
        <v>7.8</v>
      </c>
      <c r="V21" s="25"/>
      <c r="W21" s="9">
        <v>3.2</v>
      </c>
      <c r="X21" s="25"/>
      <c r="Y21" s="9">
        <v>3</v>
      </c>
      <c r="Z21" s="25"/>
      <c r="AA21" s="9">
        <v>6.4</v>
      </c>
      <c r="AB21" s="25"/>
      <c r="AC21" s="9">
        <v>7.6</v>
      </c>
      <c r="AD21" s="25"/>
      <c r="AE21" s="9">
        <v>4.8499999999999996</v>
      </c>
      <c r="AF21" s="25"/>
      <c r="AG21" s="9">
        <v>15.7</v>
      </c>
      <c r="AH21" s="25"/>
      <c r="AI21" s="9">
        <v>19</v>
      </c>
      <c r="AJ21" s="25"/>
      <c r="AK21" s="9">
        <v>8.3000000000000007</v>
      </c>
      <c r="AL21" s="25"/>
      <c r="AM21" s="9">
        <v>9.5</v>
      </c>
      <c r="AN21" s="25"/>
      <c r="AO21" s="9">
        <v>12.2</v>
      </c>
      <c r="AP21" s="25"/>
      <c r="AQ21" s="9">
        <v>12.9</v>
      </c>
      <c r="AR21" s="25"/>
      <c r="AS21" s="9">
        <v>-14.23</v>
      </c>
      <c r="AT21" s="25"/>
      <c r="AU21" s="9">
        <v>-20.6</v>
      </c>
      <c r="AV21" s="25"/>
      <c r="AW21" s="9">
        <v>-23.5</v>
      </c>
      <c r="AX21" s="25"/>
    </row>
    <row r="22" spans="1:50" ht="13.5" customHeight="1">
      <c r="A22" s="5"/>
      <c r="B22" s="3" t="s">
        <v>1</v>
      </c>
      <c r="C22" s="8">
        <v>336843</v>
      </c>
      <c r="D22" s="14">
        <f t="shared" ref="D22:D23" si="16">(C22-E22)/E22*100</f>
        <v>-28.137247163085011</v>
      </c>
      <c r="E22" s="8">
        <v>468731</v>
      </c>
      <c r="F22" s="14">
        <f t="shared" ref="F22:F23" si="17">(E22-G22)/G22*100</f>
        <v>414.73831016230696</v>
      </c>
      <c r="G22" s="8">
        <v>91062</v>
      </c>
      <c r="H22" s="14">
        <f t="shared" ref="H22:H23" si="18">(G22-I22)/I22*100</f>
        <v>-43.095852574877988</v>
      </c>
      <c r="I22" s="8">
        <v>160027</v>
      </c>
      <c r="J22" s="14">
        <f t="shared" ref="J22:J23" si="19">(I22-K22)/K22*100</f>
        <v>-65.6825658247447</v>
      </c>
      <c r="K22" s="8">
        <v>466314</v>
      </c>
      <c r="L22" s="14">
        <v>-36.1</v>
      </c>
      <c r="M22" s="8">
        <v>729323</v>
      </c>
      <c r="N22" s="14">
        <v>279.2</v>
      </c>
      <c r="O22" s="8">
        <v>192331</v>
      </c>
      <c r="P22" s="14">
        <v>-63.9</v>
      </c>
      <c r="Q22" s="8">
        <v>528232</v>
      </c>
      <c r="R22" s="14">
        <v>55.2</v>
      </c>
      <c r="S22" s="8">
        <v>340251</v>
      </c>
      <c r="T22" s="14">
        <v>3.4</v>
      </c>
      <c r="U22" s="8">
        <v>228596</v>
      </c>
      <c r="V22" s="14">
        <v>533</v>
      </c>
      <c r="W22" s="8">
        <v>36115</v>
      </c>
      <c r="X22" s="14">
        <v>0.4</v>
      </c>
      <c r="Y22" s="8">
        <v>52440</v>
      </c>
      <c r="Z22" s="14">
        <v>-35.200000000000003</v>
      </c>
      <c r="AA22" s="8">
        <v>80985</v>
      </c>
      <c r="AB22" s="14">
        <v>-67.099999999999994</v>
      </c>
      <c r="AC22" s="8">
        <v>246061</v>
      </c>
      <c r="AD22" s="14">
        <v>116</v>
      </c>
      <c r="AE22" s="8">
        <v>113907</v>
      </c>
      <c r="AF22" s="14">
        <v>-79.88</v>
      </c>
      <c r="AG22" s="8">
        <v>566043</v>
      </c>
      <c r="AH22" s="14">
        <v>6</v>
      </c>
      <c r="AI22" s="8">
        <v>1140972</v>
      </c>
      <c r="AJ22" s="14">
        <v>142.6</v>
      </c>
      <c r="AK22" s="8">
        <v>470325</v>
      </c>
      <c r="AL22" s="14">
        <v>47.7</v>
      </c>
      <c r="AM22" s="8">
        <v>318453</v>
      </c>
      <c r="AN22" s="14">
        <v>671.3</v>
      </c>
      <c r="AO22" s="8">
        <v>41289</v>
      </c>
      <c r="AP22" s="14" t="s">
        <v>73</v>
      </c>
      <c r="AQ22" s="8">
        <v>54838</v>
      </c>
      <c r="AR22" s="14" t="s">
        <v>74</v>
      </c>
      <c r="AS22" s="8">
        <v>278304</v>
      </c>
      <c r="AT22" s="14">
        <v>50.1</v>
      </c>
      <c r="AU22" s="8">
        <v>185403</v>
      </c>
      <c r="AV22" s="14">
        <v>0</v>
      </c>
      <c r="AW22" s="8">
        <v>185369</v>
      </c>
      <c r="AX22" s="14" t="s">
        <v>75</v>
      </c>
    </row>
    <row r="23" spans="1:50" ht="13.5" customHeight="1">
      <c r="A23" s="5"/>
      <c r="B23" s="13" t="s">
        <v>0</v>
      </c>
      <c r="C23" s="11">
        <v>313610</v>
      </c>
      <c r="D23" s="16">
        <f t="shared" si="16"/>
        <v>-70.458324109703881</v>
      </c>
      <c r="E23" s="11">
        <v>1061585</v>
      </c>
      <c r="F23" s="16">
        <f t="shared" si="17"/>
        <v>-14.233373190279213</v>
      </c>
      <c r="G23" s="11">
        <v>1237760</v>
      </c>
      <c r="H23" s="16">
        <f t="shared" si="18"/>
        <v>-5.0368609747807866</v>
      </c>
      <c r="I23" s="11">
        <v>1303411</v>
      </c>
      <c r="J23" s="16">
        <f t="shared" si="19"/>
        <v>181.74671110938183</v>
      </c>
      <c r="K23" s="11">
        <v>462618</v>
      </c>
      <c r="L23" s="16">
        <v>-0.9</v>
      </c>
      <c r="M23" s="11">
        <v>466776</v>
      </c>
      <c r="N23" s="16">
        <v>-6.9</v>
      </c>
      <c r="O23" s="11">
        <v>501599</v>
      </c>
      <c r="P23" s="16">
        <v>-26.3</v>
      </c>
      <c r="Q23" s="11">
        <v>680588</v>
      </c>
      <c r="R23" s="16">
        <v>-3.1</v>
      </c>
      <c r="S23" s="11">
        <v>702654</v>
      </c>
      <c r="T23" s="16">
        <v>6.9</v>
      </c>
      <c r="U23" s="11">
        <v>613650</v>
      </c>
      <c r="V23" s="16">
        <v>128.30000000000001</v>
      </c>
      <c r="W23" s="11">
        <v>268788</v>
      </c>
      <c r="X23" s="16">
        <v>2.9</v>
      </c>
      <c r="Y23" s="11">
        <v>265958</v>
      </c>
      <c r="Z23" s="16">
        <v>-45</v>
      </c>
      <c r="AA23" s="11">
        <v>483887</v>
      </c>
      <c r="AB23" s="16">
        <v>11.7</v>
      </c>
      <c r="AC23" s="11">
        <v>433332</v>
      </c>
      <c r="AD23" s="16">
        <v>49.8</v>
      </c>
      <c r="AE23" s="11">
        <v>289195</v>
      </c>
      <c r="AF23" s="16">
        <v>-68.11</v>
      </c>
      <c r="AG23" s="11">
        <v>906967</v>
      </c>
      <c r="AH23" s="16">
        <v>9.6</v>
      </c>
      <c r="AI23" s="11">
        <v>589889</v>
      </c>
      <c r="AJ23" s="16">
        <v>172.4</v>
      </c>
      <c r="AK23" s="11">
        <v>216541</v>
      </c>
      <c r="AL23" s="16" t="s">
        <v>76</v>
      </c>
      <c r="AM23" s="11">
        <v>528048</v>
      </c>
      <c r="AN23" s="16" t="s">
        <v>77</v>
      </c>
      <c r="AO23" s="11">
        <v>969897</v>
      </c>
      <c r="AP23" s="16" t="s">
        <v>78</v>
      </c>
      <c r="AQ23" s="11">
        <v>1069085</v>
      </c>
      <c r="AR23" s="16">
        <v>14.1</v>
      </c>
      <c r="AS23" s="11">
        <v>936817</v>
      </c>
      <c r="AT23" s="16" t="s">
        <v>79</v>
      </c>
      <c r="AU23" s="11">
        <v>1537482</v>
      </c>
      <c r="AV23" s="16" t="s">
        <v>80</v>
      </c>
      <c r="AW23" s="11">
        <v>2050569</v>
      </c>
      <c r="AX23" s="16">
        <v>31.1</v>
      </c>
    </row>
    <row r="24" spans="1:50" ht="13.5" hidden="1" customHeight="1">
      <c r="A24" s="5"/>
      <c r="B24" s="13" t="s">
        <v>3</v>
      </c>
      <c r="C24" s="11">
        <v>0</v>
      </c>
      <c r="D24" s="16">
        <v>0</v>
      </c>
      <c r="E24" s="11">
        <v>0</v>
      </c>
      <c r="F24" s="16">
        <v>0</v>
      </c>
      <c r="G24" s="11">
        <v>0</v>
      </c>
      <c r="H24" s="16">
        <v>0</v>
      </c>
      <c r="I24" s="11">
        <v>0</v>
      </c>
      <c r="J24" s="16">
        <v>0</v>
      </c>
      <c r="K24" s="11">
        <v>0</v>
      </c>
      <c r="L24" s="16">
        <v>0</v>
      </c>
      <c r="M24" s="11">
        <v>0</v>
      </c>
      <c r="N24" s="16">
        <v>0</v>
      </c>
      <c r="O24" s="11">
        <v>0</v>
      </c>
      <c r="P24" s="16">
        <v>0</v>
      </c>
      <c r="Q24" s="11">
        <v>0</v>
      </c>
      <c r="R24" s="16">
        <v>0</v>
      </c>
      <c r="S24" s="11">
        <v>0</v>
      </c>
      <c r="T24" s="16">
        <v>0</v>
      </c>
      <c r="U24" s="11">
        <v>0</v>
      </c>
      <c r="V24" s="16">
        <v>0</v>
      </c>
      <c r="W24" s="11">
        <v>0</v>
      </c>
      <c r="X24" s="16">
        <v>0</v>
      </c>
      <c r="Y24" s="11">
        <v>0</v>
      </c>
      <c r="Z24" s="16">
        <v>0</v>
      </c>
      <c r="AA24" s="11">
        <v>0</v>
      </c>
      <c r="AB24" s="16">
        <v>0</v>
      </c>
      <c r="AC24" s="11">
        <v>0</v>
      </c>
      <c r="AD24" s="16">
        <v>0</v>
      </c>
      <c r="AE24" s="11">
        <v>0</v>
      </c>
      <c r="AF24" s="16">
        <v>0</v>
      </c>
      <c r="AG24" s="11">
        <v>0</v>
      </c>
      <c r="AH24" s="16">
        <v>0</v>
      </c>
      <c r="AI24" s="11">
        <v>0</v>
      </c>
      <c r="AJ24" s="16">
        <v>0</v>
      </c>
      <c r="AK24" s="11">
        <v>0</v>
      </c>
      <c r="AL24" s="16">
        <v>0</v>
      </c>
      <c r="AM24" s="11">
        <v>0</v>
      </c>
      <c r="AN24" s="16">
        <v>0</v>
      </c>
      <c r="AO24" s="11">
        <v>1996</v>
      </c>
      <c r="AP24" s="16">
        <v>0</v>
      </c>
      <c r="AQ24" s="11">
        <v>1996</v>
      </c>
      <c r="AR24" s="16">
        <v>0</v>
      </c>
      <c r="AS24" s="11">
        <v>1996</v>
      </c>
      <c r="AT24" s="16" t="s">
        <v>81</v>
      </c>
      <c r="AU24" s="11">
        <v>3924</v>
      </c>
      <c r="AV24" s="16" t="s">
        <v>82</v>
      </c>
      <c r="AW24" s="11">
        <v>24341</v>
      </c>
      <c r="AX24" s="16">
        <v>180</v>
      </c>
    </row>
    <row r="25" spans="1:50" ht="13.5" hidden="1" customHeight="1">
      <c r="A25" s="4"/>
      <c r="B25" s="19" t="s">
        <v>33</v>
      </c>
      <c r="C25" s="10">
        <v>0</v>
      </c>
      <c r="D25" s="15">
        <v>0</v>
      </c>
      <c r="E25" s="10">
        <v>0</v>
      </c>
      <c r="F25" s="15">
        <v>0</v>
      </c>
      <c r="G25" s="10">
        <v>0</v>
      </c>
      <c r="H25" s="15">
        <v>0</v>
      </c>
      <c r="I25" s="10">
        <v>0</v>
      </c>
      <c r="J25" s="15">
        <v>0</v>
      </c>
      <c r="K25" s="10">
        <v>0</v>
      </c>
      <c r="L25" s="15">
        <v>0</v>
      </c>
      <c r="M25" s="10">
        <v>0</v>
      </c>
      <c r="N25" s="15">
        <v>0</v>
      </c>
      <c r="O25" s="10">
        <v>0</v>
      </c>
      <c r="P25" s="15">
        <v>0</v>
      </c>
      <c r="Q25" s="10">
        <v>0</v>
      </c>
      <c r="R25" s="15">
        <v>0</v>
      </c>
      <c r="S25" s="10">
        <v>0</v>
      </c>
      <c r="T25" s="15">
        <v>0</v>
      </c>
      <c r="U25" s="10">
        <v>0</v>
      </c>
      <c r="V25" s="15">
        <v>0</v>
      </c>
      <c r="W25" s="10">
        <v>0</v>
      </c>
      <c r="X25" s="15">
        <v>0</v>
      </c>
      <c r="Y25" s="10">
        <v>0</v>
      </c>
      <c r="Z25" s="15">
        <v>0</v>
      </c>
      <c r="AA25" s="10">
        <v>0</v>
      </c>
      <c r="AB25" s="18" t="s">
        <v>83</v>
      </c>
      <c r="AC25" s="10">
        <v>957</v>
      </c>
      <c r="AD25" s="18" t="s">
        <v>84</v>
      </c>
      <c r="AE25" s="10">
        <v>0</v>
      </c>
      <c r="AF25" s="15">
        <v>0</v>
      </c>
      <c r="AG25" s="10">
        <v>0</v>
      </c>
      <c r="AH25" s="15">
        <v>0</v>
      </c>
      <c r="AI25" s="10">
        <v>0</v>
      </c>
      <c r="AJ25" s="15">
        <v>0</v>
      </c>
      <c r="AK25" s="10">
        <v>0</v>
      </c>
      <c r="AL25" s="15">
        <v>0</v>
      </c>
      <c r="AM25" s="10">
        <v>0</v>
      </c>
      <c r="AN25" s="15">
        <v>0</v>
      </c>
      <c r="AO25" s="10">
        <v>1996</v>
      </c>
      <c r="AP25" s="15">
        <v>0</v>
      </c>
      <c r="AQ25" s="10">
        <v>1996</v>
      </c>
      <c r="AR25" s="15">
        <v>0</v>
      </c>
      <c r="AS25" s="10">
        <v>1996</v>
      </c>
      <c r="AT25" s="15" t="s">
        <v>81</v>
      </c>
      <c r="AU25" s="10">
        <v>3924</v>
      </c>
      <c r="AV25" s="15" t="s">
        <v>82</v>
      </c>
      <c r="AW25" s="10">
        <v>24341</v>
      </c>
      <c r="AX25" s="15">
        <v>180</v>
      </c>
    </row>
    <row r="26" spans="1:50" ht="13.5" customHeight="1">
      <c r="A26" s="29" t="s">
        <v>2</v>
      </c>
      <c r="B26" s="29"/>
      <c r="C26" s="8">
        <v>0</v>
      </c>
      <c r="D26" s="23" t="s">
        <v>115</v>
      </c>
      <c r="E26" s="8">
        <v>0</v>
      </c>
      <c r="F26" s="23" t="s">
        <v>115</v>
      </c>
      <c r="G26" s="8">
        <f>SUM(G28:G29)</f>
        <v>29756</v>
      </c>
      <c r="H26" s="24">
        <f>(G26-I26)/I26*100</f>
        <v>363.05633364456895</v>
      </c>
      <c r="I26" s="8">
        <f>SUM(I28:I29)</f>
        <v>6426</v>
      </c>
      <c r="J26" s="24">
        <f>(I26-K26)/K26*100</f>
        <v>240</v>
      </c>
      <c r="K26" s="8">
        <v>1890</v>
      </c>
      <c r="L26" s="24" t="s">
        <v>110</v>
      </c>
      <c r="M26" s="8">
        <v>0</v>
      </c>
      <c r="N26" s="24" t="s">
        <v>111</v>
      </c>
      <c r="O26" s="8">
        <v>5834</v>
      </c>
      <c r="P26" s="24">
        <v>-57.8</v>
      </c>
      <c r="Q26" s="8">
        <v>13833</v>
      </c>
      <c r="R26" s="24" t="s">
        <v>110</v>
      </c>
      <c r="S26" s="8">
        <v>0</v>
      </c>
      <c r="T26" s="24" t="s">
        <v>83</v>
      </c>
      <c r="U26" s="8">
        <v>1274832</v>
      </c>
      <c r="V26" s="24">
        <v>175</v>
      </c>
      <c r="W26" s="8">
        <f>SUM(W28:W29)</f>
        <v>463640</v>
      </c>
      <c r="X26" s="24">
        <v>-41</v>
      </c>
      <c r="Y26" s="8">
        <f>SUM(Y28:Y29)</f>
        <v>785406</v>
      </c>
      <c r="Z26" s="24">
        <v>40436.800000000003</v>
      </c>
      <c r="AA26" s="8">
        <f>SUM(AA28:AA29)</f>
        <v>1928</v>
      </c>
      <c r="AB26" s="24" t="s">
        <v>98</v>
      </c>
      <c r="AC26" s="8">
        <f>SUM(AC28:AC29)</f>
        <v>0</v>
      </c>
      <c r="AD26" s="24">
        <v>0</v>
      </c>
      <c r="AE26" s="8">
        <f>SUM(AE28:AE29)</f>
        <v>0</v>
      </c>
      <c r="AF26" s="24">
        <v>0</v>
      </c>
      <c r="AG26" s="8">
        <f>SUM(AG28:AG29)</f>
        <v>0</v>
      </c>
      <c r="AH26" s="24">
        <v>0</v>
      </c>
      <c r="AI26" s="8">
        <v>0</v>
      </c>
      <c r="AJ26" s="24">
        <v>0</v>
      </c>
      <c r="AK26" s="8">
        <v>0</v>
      </c>
      <c r="AL26" s="24">
        <v>0</v>
      </c>
      <c r="AM26" s="8">
        <v>0</v>
      </c>
      <c r="AN26" s="24">
        <v>0</v>
      </c>
      <c r="AO26" s="8">
        <v>0</v>
      </c>
      <c r="AP26" s="24">
        <v>0</v>
      </c>
      <c r="AQ26" s="8">
        <v>5250</v>
      </c>
      <c r="AR26" s="24">
        <v>8.6999999999999993</v>
      </c>
      <c r="AS26" s="8">
        <v>4830</v>
      </c>
      <c r="AT26" s="24">
        <v>11400</v>
      </c>
      <c r="AU26" s="8">
        <v>42</v>
      </c>
      <c r="AV26" s="24" t="s">
        <v>101</v>
      </c>
      <c r="AW26" s="8">
        <v>30603</v>
      </c>
      <c r="AX26" s="24">
        <v>206.7</v>
      </c>
    </row>
    <row r="27" spans="1:50" ht="13.5" customHeight="1">
      <c r="A27" s="30"/>
      <c r="B27" s="29"/>
      <c r="C27" s="9">
        <f>(C26/$G$6)*100</f>
        <v>0</v>
      </c>
      <c r="D27" s="24"/>
      <c r="E27" s="9">
        <f>(E26/$G$6)*100</f>
        <v>0</v>
      </c>
      <c r="F27" s="24"/>
      <c r="G27" s="9">
        <f>(G26/$G$6)*100</f>
        <v>0.20749913129438496</v>
      </c>
      <c r="H27" s="24"/>
      <c r="I27" s="9">
        <f>(I26/$I$6)*100</f>
        <v>6.0086100970269909E-2</v>
      </c>
      <c r="J27" s="24"/>
      <c r="K27" s="9">
        <v>0</v>
      </c>
      <c r="L27" s="24"/>
      <c r="M27" s="9">
        <v>0</v>
      </c>
      <c r="N27" s="24"/>
      <c r="O27" s="9">
        <v>0.1</v>
      </c>
      <c r="P27" s="24"/>
      <c r="Q27" s="9">
        <v>0.1</v>
      </c>
      <c r="R27" s="24"/>
      <c r="S27" s="9">
        <v>0</v>
      </c>
      <c r="T27" s="24"/>
      <c r="U27" s="9">
        <v>11.9</v>
      </c>
      <c r="V27" s="24"/>
      <c r="W27" s="9">
        <v>5</v>
      </c>
      <c r="X27" s="24"/>
      <c r="Y27" s="9">
        <v>7.5</v>
      </c>
      <c r="Z27" s="24"/>
      <c r="AA27" s="9">
        <v>0</v>
      </c>
      <c r="AB27" s="24"/>
      <c r="AC27" s="9">
        <v>0</v>
      </c>
      <c r="AD27" s="24"/>
      <c r="AE27" s="9">
        <v>0</v>
      </c>
      <c r="AF27" s="24"/>
      <c r="AG27" s="9">
        <v>0</v>
      </c>
      <c r="AH27" s="24"/>
      <c r="AI27" s="9">
        <v>0</v>
      </c>
      <c r="AJ27" s="24"/>
      <c r="AK27" s="9">
        <v>0</v>
      </c>
      <c r="AL27" s="24"/>
      <c r="AM27" s="9">
        <v>0</v>
      </c>
      <c r="AN27" s="24"/>
      <c r="AO27" s="9">
        <v>0</v>
      </c>
      <c r="AP27" s="24"/>
      <c r="AQ27" s="9">
        <v>0.1</v>
      </c>
      <c r="AR27" s="24"/>
      <c r="AS27" s="9">
        <v>-0.06</v>
      </c>
      <c r="AT27" s="24"/>
      <c r="AU27" s="9">
        <v>0</v>
      </c>
      <c r="AV27" s="24"/>
      <c r="AW27" s="9">
        <v>-0.3</v>
      </c>
      <c r="AX27" s="24"/>
    </row>
    <row r="28" spans="1:50" ht="13.5" customHeight="1">
      <c r="A28" s="5"/>
      <c r="B28" s="3" t="s">
        <v>1</v>
      </c>
      <c r="C28" s="8">
        <v>0</v>
      </c>
      <c r="D28" s="20" t="s">
        <v>115</v>
      </c>
      <c r="E28" s="8">
        <v>0</v>
      </c>
      <c r="F28" s="20" t="s">
        <v>115</v>
      </c>
      <c r="G28" s="8">
        <v>25630</v>
      </c>
      <c r="H28" s="17">
        <f t="shared" ref="H28:H29" si="20">(G28-I28)/I28*100</f>
        <v>445.66744730679159</v>
      </c>
      <c r="I28" s="8">
        <v>4697</v>
      </c>
      <c r="J28" s="17" t="s">
        <v>110</v>
      </c>
      <c r="K28" s="8">
        <v>0</v>
      </c>
      <c r="L28" s="17">
        <v>0</v>
      </c>
      <c r="M28" s="8">
        <v>0</v>
      </c>
      <c r="N28" s="17" t="s">
        <v>111</v>
      </c>
      <c r="O28" s="8">
        <v>0</v>
      </c>
      <c r="P28" s="17" t="s">
        <v>111</v>
      </c>
      <c r="Q28" s="8">
        <v>7623</v>
      </c>
      <c r="R28" s="17" t="s">
        <v>110</v>
      </c>
      <c r="S28" s="8">
        <v>0</v>
      </c>
      <c r="T28" s="17" t="s">
        <v>83</v>
      </c>
      <c r="U28" s="8">
        <v>1271004</v>
      </c>
      <c r="V28" s="17">
        <v>176.6</v>
      </c>
      <c r="W28" s="8">
        <v>459586</v>
      </c>
      <c r="X28" s="17">
        <v>4.9000000000000004</v>
      </c>
      <c r="Y28" s="8">
        <v>472308</v>
      </c>
      <c r="Z28" s="17" t="s">
        <v>98</v>
      </c>
      <c r="AA28" s="8">
        <v>0</v>
      </c>
      <c r="AB28" s="17">
        <v>0</v>
      </c>
      <c r="AC28" s="8">
        <v>0</v>
      </c>
      <c r="AD28" s="17">
        <v>0</v>
      </c>
      <c r="AE28" s="8">
        <v>0</v>
      </c>
      <c r="AF28" s="17">
        <v>0</v>
      </c>
      <c r="AG28" s="8">
        <v>0</v>
      </c>
      <c r="AH28" s="17">
        <v>0</v>
      </c>
      <c r="AI28" s="8">
        <v>0</v>
      </c>
      <c r="AJ28" s="17">
        <v>0</v>
      </c>
      <c r="AK28" s="8">
        <v>0</v>
      </c>
      <c r="AL28" s="17">
        <v>0</v>
      </c>
      <c r="AM28" s="8">
        <v>0</v>
      </c>
      <c r="AN28" s="17">
        <v>0</v>
      </c>
      <c r="AO28" s="8">
        <v>0</v>
      </c>
      <c r="AP28" s="17">
        <v>0</v>
      </c>
      <c r="AQ28" s="8">
        <v>5250</v>
      </c>
      <c r="AR28" s="17">
        <v>299.8</v>
      </c>
      <c r="AS28" s="8">
        <v>1313</v>
      </c>
      <c r="AT28" s="17" t="s">
        <v>102</v>
      </c>
      <c r="AU28" s="8">
        <v>0</v>
      </c>
      <c r="AV28" s="17" t="s">
        <v>103</v>
      </c>
      <c r="AW28" s="8">
        <v>25448</v>
      </c>
      <c r="AX28" s="17">
        <v>155.1</v>
      </c>
    </row>
    <row r="29" spans="1:50" ht="13.5" customHeight="1">
      <c r="A29" s="4"/>
      <c r="B29" s="12" t="s">
        <v>0</v>
      </c>
      <c r="C29" s="10">
        <v>0</v>
      </c>
      <c r="D29" s="21" t="s">
        <v>115</v>
      </c>
      <c r="E29" s="10">
        <v>0</v>
      </c>
      <c r="F29" s="21" t="s">
        <v>115</v>
      </c>
      <c r="G29" s="10">
        <v>4126</v>
      </c>
      <c r="H29" s="18">
        <f t="shared" si="20"/>
        <v>138.63504916136495</v>
      </c>
      <c r="I29" s="10">
        <v>1729</v>
      </c>
      <c r="J29" s="18">
        <f t="shared" ref="J29" si="21">(I29-K29)/K29*100</f>
        <v>-8.518518518518519</v>
      </c>
      <c r="K29" s="10">
        <v>1890</v>
      </c>
      <c r="L29" s="18" t="s">
        <v>112</v>
      </c>
      <c r="M29" s="10">
        <v>0</v>
      </c>
      <c r="N29" s="18" t="s">
        <v>111</v>
      </c>
      <c r="O29" s="10">
        <v>5834</v>
      </c>
      <c r="P29" s="18">
        <v>-6.1</v>
      </c>
      <c r="Q29" s="10">
        <v>6210</v>
      </c>
      <c r="R29" s="18" t="s">
        <v>110</v>
      </c>
      <c r="S29" s="10">
        <v>0</v>
      </c>
      <c r="T29" s="18" t="s">
        <v>83</v>
      </c>
      <c r="U29" s="10">
        <v>3828</v>
      </c>
      <c r="V29" s="18">
        <v>-5.6</v>
      </c>
      <c r="W29" s="10">
        <v>4054</v>
      </c>
      <c r="X29" s="18">
        <v>0</v>
      </c>
      <c r="Y29" s="10">
        <v>313098</v>
      </c>
      <c r="Z29" s="18">
        <v>16139.5</v>
      </c>
      <c r="AA29" s="10">
        <v>1928</v>
      </c>
      <c r="AB29" s="18" t="s">
        <v>98</v>
      </c>
      <c r="AC29" s="10">
        <v>0</v>
      </c>
      <c r="AD29" s="18">
        <v>0</v>
      </c>
      <c r="AE29" s="10">
        <v>0</v>
      </c>
      <c r="AF29" s="18">
        <v>0</v>
      </c>
      <c r="AG29" s="10">
        <v>0</v>
      </c>
      <c r="AH29" s="18">
        <v>0</v>
      </c>
      <c r="AI29" s="10">
        <v>0</v>
      </c>
      <c r="AJ29" s="18">
        <v>0</v>
      </c>
      <c r="AK29" s="10">
        <v>0</v>
      </c>
      <c r="AL29" s="18">
        <v>0</v>
      </c>
      <c r="AM29" s="10">
        <v>0</v>
      </c>
      <c r="AN29" s="18">
        <v>0</v>
      </c>
      <c r="AO29" s="10">
        <v>0</v>
      </c>
      <c r="AP29" s="18">
        <v>0</v>
      </c>
      <c r="AQ29" s="10">
        <v>0</v>
      </c>
      <c r="AR29" s="18">
        <v>0</v>
      </c>
      <c r="AS29" s="10">
        <v>3517</v>
      </c>
      <c r="AT29" s="18">
        <v>8273.7999999999993</v>
      </c>
      <c r="AU29" s="10">
        <v>42</v>
      </c>
      <c r="AV29" s="18" t="s">
        <v>102</v>
      </c>
      <c r="AW29" s="10">
        <v>5155</v>
      </c>
      <c r="AX29" s="18" t="s">
        <v>102</v>
      </c>
    </row>
    <row r="30" spans="1:50" ht="13.5" customHeight="1">
      <c r="A30" s="29" t="s">
        <v>9</v>
      </c>
      <c r="B30" s="29"/>
      <c r="C30" s="8">
        <v>668968</v>
      </c>
      <c r="D30" s="25">
        <f>(C30-E30)/E30*100</f>
        <v>6.8280608741476501</v>
      </c>
      <c r="E30" s="8">
        <v>626210</v>
      </c>
      <c r="F30" s="25">
        <f>(E30-G30)/G30*100</f>
        <v>7.1459125393962832</v>
      </c>
      <c r="G30" s="8">
        <v>584446</v>
      </c>
      <c r="H30" s="25">
        <f>(G30-I30)/I30*100</f>
        <v>-4.8246706824758618</v>
      </c>
      <c r="I30" s="8">
        <v>614073</v>
      </c>
      <c r="J30" s="25">
        <f>(I30-K30)/K30*100</f>
        <v>-0.61099170022400329</v>
      </c>
      <c r="K30" s="8">
        <v>617848</v>
      </c>
      <c r="L30" s="25">
        <v>-4.5999999999999996</v>
      </c>
      <c r="M30" s="8">
        <v>647408</v>
      </c>
      <c r="N30" s="25">
        <v>-5</v>
      </c>
      <c r="O30" s="8">
        <v>681411</v>
      </c>
      <c r="P30" s="25">
        <v>2.5</v>
      </c>
      <c r="Q30" s="8">
        <v>664591</v>
      </c>
      <c r="R30" s="25">
        <v>-0.9</v>
      </c>
      <c r="S30" s="8">
        <v>670617</v>
      </c>
      <c r="T30" s="25">
        <v>-34.799999999999997</v>
      </c>
      <c r="U30" s="8">
        <v>1027813</v>
      </c>
      <c r="V30" s="25">
        <v>50.3</v>
      </c>
      <c r="W30" s="8">
        <v>683847</v>
      </c>
      <c r="X30" s="25">
        <v>-22</v>
      </c>
      <c r="Y30" s="8">
        <v>876645</v>
      </c>
      <c r="Z30" s="25">
        <v>-1</v>
      </c>
      <c r="AA30" s="8">
        <v>885477</v>
      </c>
      <c r="AB30" s="25">
        <v>-5.5</v>
      </c>
      <c r="AC30" s="8">
        <v>937113</v>
      </c>
      <c r="AD30" s="25">
        <v>-1.5</v>
      </c>
      <c r="AE30" s="8">
        <v>951767</v>
      </c>
      <c r="AF30" s="25">
        <v>0.7</v>
      </c>
      <c r="AG30" s="8">
        <v>945155</v>
      </c>
      <c r="AH30" s="25">
        <v>10</v>
      </c>
      <c r="AI30" s="8">
        <v>898690</v>
      </c>
      <c r="AJ30" s="25">
        <v>4.5999999999999996</v>
      </c>
      <c r="AK30" s="8">
        <v>858770</v>
      </c>
      <c r="AL30" s="25" t="s">
        <v>85</v>
      </c>
      <c r="AM30" s="8">
        <v>1305784</v>
      </c>
      <c r="AN30" s="25">
        <v>48.6</v>
      </c>
      <c r="AO30" s="8">
        <v>878437</v>
      </c>
      <c r="AP30" s="25">
        <v>2</v>
      </c>
      <c r="AQ30" s="8">
        <v>861540</v>
      </c>
      <c r="AR30" s="25">
        <v>6.8</v>
      </c>
      <c r="AS30" s="8">
        <v>806939</v>
      </c>
      <c r="AT30" s="25">
        <v>1.7</v>
      </c>
      <c r="AU30" s="8">
        <v>793273</v>
      </c>
      <c r="AV30" s="25">
        <v>20.8</v>
      </c>
      <c r="AW30" s="8">
        <v>656625</v>
      </c>
      <c r="AX30" s="25">
        <v>4.7</v>
      </c>
    </row>
    <row r="31" spans="1:50" ht="13.5" customHeight="1">
      <c r="A31" s="29"/>
      <c r="B31" s="29"/>
      <c r="C31" s="9">
        <f>(C30/$C$6)*100</f>
        <v>6.3471165966062655</v>
      </c>
      <c r="D31" s="25"/>
      <c r="E31" s="9">
        <f>(E30/$E$6)*100</f>
        <v>5.133635952323039</v>
      </c>
      <c r="F31" s="25"/>
      <c r="G31" s="9">
        <f>(G30/$G$6)*100</f>
        <v>4.0755490418227627</v>
      </c>
      <c r="H31" s="25"/>
      <c r="I31" s="9">
        <f>(I30/$I$6)*100</f>
        <v>5.7418693247924928</v>
      </c>
      <c r="J31" s="25"/>
      <c r="K31" s="9">
        <v>6</v>
      </c>
      <c r="L31" s="25"/>
      <c r="M31" s="9">
        <v>6.2</v>
      </c>
      <c r="N31" s="25"/>
      <c r="O31" s="9">
        <v>7.2</v>
      </c>
      <c r="P31" s="25"/>
      <c r="Q31" s="9">
        <v>7</v>
      </c>
      <c r="R31" s="25"/>
      <c r="S31" s="9">
        <v>6.6</v>
      </c>
      <c r="T31" s="25"/>
      <c r="U31" s="9">
        <v>9.5</v>
      </c>
      <c r="V31" s="25"/>
      <c r="W31" s="9">
        <v>7.3</v>
      </c>
      <c r="X31" s="25"/>
      <c r="Y31" s="9">
        <v>8.4</v>
      </c>
      <c r="Z31" s="25"/>
      <c r="AA31" s="9">
        <v>10.1</v>
      </c>
      <c r="AB31" s="25"/>
      <c r="AC31" s="9">
        <v>10.5</v>
      </c>
      <c r="AD31" s="25"/>
      <c r="AE31" s="9">
        <v>11.45</v>
      </c>
      <c r="AF31" s="25"/>
      <c r="AG31" s="9">
        <v>10</v>
      </c>
      <c r="AH31" s="25"/>
      <c r="AI31" s="9">
        <v>9.9</v>
      </c>
      <c r="AJ31" s="25"/>
      <c r="AK31" s="9">
        <v>10.4</v>
      </c>
      <c r="AL31" s="25"/>
      <c r="AM31" s="9">
        <v>14.6</v>
      </c>
      <c r="AN31" s="25"/>
      <c r="AO31" s="9">
        <v>10.5</v>
      </c>
      <c r="AP31" s="25"/>
      <c r="AQ31" s="9">
        <v>9.9</v>
      </c>
      <c r="AR31" s="25"/>
      <c r="AS31" s="9">
        <v>-9.44</v>
      </c>
      <c r="AT31" s="25"/>
      <c r="AU31" s="9">
        <v>-9.5</v>
      </c>
      <c r="AV31" s="25"/>
      <c r="AW31" s="9">
        <v>-6.8</v>
      </c>
      <c r="AX31" s="25"/>
    </row>
    <row r="32" spans="1:50" ht="13.5" customHeight="1">
      <c r="A32" s="29" t="s">
        <v>8</v>
      </c>
      <c r="B32" s="29"/>
      <c r="C32" s="8">
        <v>458266</v>
      </c>
      <c r="D32" s="24">
        <f>(C32-E32)/E32*100</f>
        <v>-66.222706393617585</v>
      </c>
      <c r="E32" s="8">
        <v>1356728</v>
      </c>
      <c r="F32" s="24">
        <f>(E32-G32)/G32*100</f>
        <v>113.82733094088704</v>
      </c>
      <c r="G32" s="8">
        <v>634497</v>
      </c>
      <c r="H32" s="24">
        <f>(G32-I32)/I32*100</f>
        <v>149.08120203348579</v>
      </c>
      <c r="I32" s="8">
        <v>254735</v>
      </c>
      <c r="J32" s="24">
        <f>(I32-K32)/K32*100</f>
        <v>4983.5162642187188</v>
      </c>
      <c r="K32" s="8">
        <v>5011</v>
      </c>
      <c r="L32" s="24">
        <v>-99.4</v>
      </c>
      <c r="M32" s="8">
        <v>832724</v>
      </c>
      <c r="N32" s="24">
        <v>335.8</v>
      </c>
      <c r="O32" s="8">
        <v>191088</v>
      </c>
      <c r="P32" s="24">
        <v>61.6</v>
      </c>
      <c r="Q32" s="8">
        <v>118269</v>
      </c>
      <c r="R32" s="24">
        <v>-88.6</v>
      </c>
      <c r="S32" s="8">
        <v>1037307</v>
      </c>
      <c r="T32" s="24">
        <v>293.5</v>
      </c>
      <c r="U32" s="8">
        <v>263590</v>
      </c>
      <c r="V32" s="24">
        <v>-73.900000000000006</v>
      </c>
      <c r="W32" s="8">
        <v>1011219</v>
      </c>
      <c r="X32" s="24">
        <v>-19.7</v>
      </c>
      <c r="Y32" s="8">
        <v>1259641</v>
      </c>
      <c r="Z32" s="24">
        <v>204.4</v>
      </c>
      <c r="AA32" s="8">
        <v>413788</v>
      </c>
      <c r="AB32" s="24">
        <v>296.3</v>
      </c>
      <c r="AC32" s="8">
        <v>104416</v>
      </c>
      <c r="AD32" s="24">
        <v>-69.7</v>
      </c>
      <c r="AE32" s="8">
        <v>344900</v>
      </c>
      <c r="AF32" s="24">
        <v>142.41999999999999</v>
      </c>
      <c r="AG32" s="8">
        <v>142273</v>
      </c>
      <c r="AH32" s="24">
        <v>1.5</v>
      </c>
      <c r="AI32" s="8">
        <v>46676</v>
      </c>
      <c r="AJ32" s="24" t="s">
        <v>86</v>
      </c>
      <c r="AK32" s="8">
        <v>231048</v>
      </c>
      <c r="AL32" s="24" t="s">
        <v>42</v>
      </c>
      <c r="AM32" s="8">
        <v>233732</v>
      </c>
      <c r="AN32" s="24">
        <v>38.299999999999997</v>
      </c>
      <c r="AO32" s="8">
        <v>168973</v>
      </c>
      <c r="AP32" s="24" t="s">
        <v>87</v>
      </c>
      <c r="AQ32" s="8">
        <v>318607</v>
      </c>
      <c r="AR32" s="24">
        <v>42.8</v>
      </c>
      <c r="AS32" s="8">
        <v>223184</v>
      </c>
      <c r="AT32" s="24">
        <v>8280.9</v>
      </c>
      <c r="AU32" s="8">
        <v>2663</v>
      </c>
      <c r="AV32" s="24" t="s">
        <v>88</v>
      </c>
      <c r="AW32" s="8">
        <v>496515</v>
      </c>
      <c r="AX32" s="24">
        <v>7554</v>
      </c>
    </row>
    <row r="33" spans="1:50" ht="13.5" customHeight="1">
      <c r="A33" s="29"/>
      <c r="B33" s="29"/>
      <c r="C33" s="9">
        <f>(C32/$C$6)*100</f>
        <v>4.3479923318609659</v>
      </c>
      <c r="D33" s="24"/>
      <c r="E33" s="9">
        <f>(E32/$E$6)*100</f>
        <v>11.122383287273172</v>
      </c>
      <c r="F33" s="24"/>
      <c r="G33" s="9">
        <f>(G32/$G$6)*100</f>
        <v>4.4245723991428072</v>
      </c>
      <c r="H33" s="24"/>
      <c r="I33" s="9">
        <f>(I32/$I$6)*100</f>
        <v>2.3818912123656557</v>
      </c>
      <c r="J33" s="24"/>
      <c r="K33" s="9">
        <v>0</v>
      </c>
      <c r="L33" s="24"/>
      <c r="M33" s="9">
        <v>7.9</v>
      </c>
      <c r="N33" s="24"/>
      <c r="O33" s="9">
        <v>2</v>
      </c>
      <c r="P33" s="24"/>
      <c r="Q33" s="9">
        <v>1.2</v>
      </c>
      <c r="R33" s="24"/>
      <c r="S33" s="9">
        <v>10.199999999999999</v>
      </c>
      <c r="T33" s="24"/>
      <c r="U33" s="9">
        <v>2.4</v>
      </c>
      <c r="V33" s="24"/>
      <c r="W33" s="9">
        <v>10.8</v>
      </c>
      <c r="X33" s="24"/>
      <c r="Y33" s="9">
        <v>12</v>
      </c>
      <c r="Z33" s="24"/>
      <c r="AA33" s="9">
        <v>4.7</v>
      </c>
      <c r="AB33" s="24"/>
      <c r="AC33" s="9">
        <v>1.2</v>
      </c>
      <c r="AD33" s="24"/>
      <c r="AE33" s="9">
        <v>4.1500000000000004</v>
      </c>
      <c r="AF33" s="24"/>
      <c r="AG33" s="9">
        <v>1.5</v>
      </c>
      <c r="AH33" s="24"/>
      <c r="AI33" s="9">
        <v>0.5</v>
      </c>
      <c r="AJ33" s="24"/>
      <c r="AK33" s="9">
        <v>2.8</v>
      </c>
      <c r="AL33" s="24"/>
      <c r="AM33" s="9">
        <v>2.6</v>
      </c>
      <c r="AN33" s="24"/>
      <c r="AO33" s="9">
        <v>2</v>
      </c>
      <c r="AP33" s="24"/>
      <c r="AQ33" s="9">
        <v>3.6</v>
      </c>
      <c r="AR33" s="24"/>
      <c r="AS33" s="9">
        <v>-2.61</v>
      </c>
      <c r="AT33" s="24"/>
      <c r="AU33" s="9">
        <v>0</v>
      </c>
      <c r="AV33" s="24"/>
      <c r="AW33" s="9">
        <v>-5.2</v>
      </c>
      <c r="AX33" s="24"/>
    </row>
    <row r="34" spans="1:50" ht="13.5" customHeight="1">
      <c r="A34" s="29" t="s">
        <v>7</v>
      </c>
      <c r="B34" s="29"/>
      <c r="C34" s="8">
        <v>493478</v>
      </c>
      <c r="D34" s="25">
        <f>(C34-E34)/E34*100</f>
        <v>13.989318944090771</v>
      </c>
      <c r="E34" s="8">
        <v>432916</v>
      </c>
      <c r="F34" s="25">
        <f>(E34-G34)/G34*100</f>
        <v>-19.942154843052478</v>
      </c>
      <c r="G34" s="8">
        <v>540754</v>
      </c>
      <c r="H34" s="25">
        <f>(G34-I34)/I34*100</f>
        <v>2661.0620372734234</v>
      </c>
      <c r="I34" s="8">
        <v>19585</v>
      </c>
      <c r="J34" s="25">
        <f>(I34-K34)/K34*100</f>
        <v>3.1766937098303658</v>
      </c>
      <c r="K34" s="8">
        <v>18982</v>
      </c>
      <c r="L34" s="25">
        <v>4.5</v>
      </c>
      <c r="M34" s="8">
        <v>18171</v>
      </c>
      <c r="N34" s="25">
        <v>1.5</v>
      </c>
      <c r="O34" s="8">
        <v>17910</v>
      </c>
      <c r="P34" s="25">
        <v>-0.1</v>
      </c>
      <c r="Q34" s="8">
        <v>17927</v>
      </c>
      <c r="R34" s="25">
        <v>-0.8</v>
      </c>
      <c r="S34" s="8">
        <v>18076</v>
      </c>
      <c r="T34" s="25">
        <v>-4.8</v>
      </c>
      <c r="U34" s="8">
        <v>18986</v>
      </c>
      <c r="V34" s="25">
        <v>-25.4</v>
      </c>
      <c r="W34" s="8">
        <v>25444</v>
      </c>
      <c r="X34" s="25">
        <v>-0.2</v>
      </c>
      <c r="Y34" s="8">
        <v>25502</v>
      </c>
      <c r="Z34" s="25">
        <v>-0.2</v>
      </c>
      <c r="AA34" s="8">
        <v>25559</v>
      </c>
      <c r="AB34" s="25">
        <v>-0.2</v>
      </c>
      <c r="AC34" s="8">
        <v>25615</v>
      </c>
      <c r="AD34" s="25">
        <v>-6.8</v>
      </c>
      <c r="AE34" s="8">
        <v>27474</v>
      </c>
      <c r="AF34" s="25">
        <v>-60.64</v>
      </c>
      <c r="AG34" s="8">
        <v>69805</v>
      </c>
      <c r="AH34" s="25">
        <v>0.7</v>
      </c>
      <c r="AI34" s="8">
        <v>126530</v>
      </c>
      <c r="AJ34" s="25" t="s">
        <v>89</v>
      </c>
      <c r="AK34" s="8">
        <v>156752</v>
      </c>
      <c r="AL34" s="25" t="s">
        <v>42</v>
      </c>
      <c r="AM34" s="8">
        <v>158471</v>
      </c>
      <c r="AN34" s="25" t="s">
        <v>90</v>
      </c>
      <c r="AO34" s="8">
        <v>245251</v>
      </c>
      <c r="AP34" s="25" t="s">
        <v>91</v>
      </c>
      <c r="AQ34" s="8">
        <v>267925</v>
      </c>
      <c r="AR34" s="25">
        <v>37.4</v>
      </c>
      <c r="AS34" s="8">
        <v>194982</v>
      </c>
      <c r="AT34" s="25" t="s">
        <v>92</v>
      </c>
      <c r="AU34" s="8">
        <v>237666</v>
      </c>
      <c r="AV34" s="25">
        <v>2.1</v>
      </c>
      <c r="AW34" s="8">
        <v>232692</v>
      </c>
      <c r="AX34" s="25">
        <v>1.1000000000000001</v>
      </c>
    </row>
    <row r="35" spans="1:50" ht="13.5" customHeight="1">
      <c r="A35" s="29"/>
      <c r="B35" s="29"/>
      <c r="C35" s="9">
        <f>(C34/$C$6)*100</f>
        <v>4.6820810619641993</v>
      </c>
      <c r="D35" s="25"/>
      <c r="E35" s="9">
        <f>(E34/$E$6)*100</f>
        <v>3.5490221202725625</v>
      </c>
      <c r="F35" s="25"/>
      <c r="G35" s="9">
        <f>(G34/$G$6)*100</f>
        <v>3.7708692446553247</v>
      </c>
      <c r="H35" s="25"/>
      <c r="I35" s="9">
        <f>(I34/$I$6)*100</f>
        <v>0.1831288962811603</v>
      </c>
      <c r="J35" s="25"/>
      <c r="K35" s="9">
        <v>0.2</v>
      </c>
      <c r="L35" s="25"/>
      <c r="M35" s="9">
        <v>0.2</v>
      </c>
      <c r="N35" s="25"/>
      <c r="O35" s="9">
        <v>0.2</v>
      </c>
      <c r="P35" s="25"/>
      <c r="Q35" s="9">
        <v>0.2</v>
      </c>
      <c r="R35" s="25"/>
      <c r="S35" s="9">
        <v>0.2</v>
      </c>
      <c r="T35" s="25"/>
      <c r="U35" s="9">
        <v>0.2</v>
      </c>
      <c r="V35" s="25"/>
      <c r="W35" s="9">
        <v>0.3</v>
      </c>
      <c r="X35" s="25"/>
      <c r="Y35" s="9">
        <v>0.33</v>
      </c>
      <c r="Z35" s="25"/>
      <c r="AA35" s="9">
        <v>0.33</v>
      </c>
      <c r="AB35" s="25"/>
      <c r="AC35" s="9">
        <v>0.33</v>
      </c>
      <c r="AD35" s="25"/>
      <c r="AE35" s="9">
        <v>0.33</v>
      </c>
      <c r="AF35" s="25"/>
      <c r="AG35" s="9">
        <v>0.7</v>
      </c>
      <c r="AH35" s="25"/>
      <c r="AI35" s="9">
        <v>1.4</v>
      </c>
      <c r="AJ35" s="25"/>
      <c r="AK35" s="9">
        <v>1.9</v>
      </c>
      <c r="AL35" s="25"/>
      <c r="AM35" s="9">
        <v>1.8</v>
      </c>
      <c r="AN35" s="25"/>
      <c r="AO35" s="9">
        <v>3</v>
      </c>
      <c r="AP35" s="25"/>
      <c r="AQ35" s="9">
        <v>3.1</v>
      </c>
      <c r="AR35" s="25"/>
      <c r="AS35" s="9">
        <v>-2.2799999999999998</v>
      </c>
      <c r="AT35" s="25"/>
      <c r="AU35" s="9">
        <v>-2.8</v>
      </c>
      <c r="AV35" s="25"/>
      <c r="AW35" s="9">
        <v>-2.4</v>
      </c>
      <c r="AX35" s="25"/>
    </row>
    <row r="36" spans="1:50" ht="13.5" customHeight="1">
      <c r="A36" s="29" t="s">
        <v>6</v>
      </c>
      <c r="B36" s="29"/>
      <c r="C36" s="8">
        <v>200000</v>
      </c>
      <c r="D36" s="25">
        <f>(C36-E36)/E36*100</f>
        <v>-1.6396667551909667</v>
      </c>
      <c r="E36" s="8">
        <v>203334</v>
      </c>
      <c r="F36" s="25">
        <f>(E36-G36)/G36*100</f>
        <v>-66.391074380165293</v>
      </c>
      <c r="G36" s="8">
        <v>605000</v>
      </c>
      <c r="H36" s="25">
        <f>(G36-I36)/I36*100</f>
        <v>195.1219512195122</v>
      </c>
      <c r="I36" s="8">
        <v>205000</v>
      </c>
      <c r="J36" s="25">
        <f>(I36-K36)/K36*100</f>
        <v>0</v>
      </c>
      <c r="K36" s="8">
        <v>205000</v>
      </c>
      <c r="L36" s="25">
        <v>0</v>
      </c>
      <c r="M36" s="8">
        <v>205000</v>
      </c>
      <c r="N36" s="25">
        <v>0</v>
      </c>
      <c r="O36" s="8">
        <v>205000</v>
      </c>
      <c r="P36" s="25">
        <v>0</v>
      </c>
      <c r="Q36" s="8">
        <v>205000</v>
      </c>
      <c r="R36" s="25">
        <v>0</v>
      </c>
      <c r="S36" s="8">
        <v>205000</v>
      </c>
      <c r="T36" s="25">
        <v>0</v>
      </c>
      <c r="U36" s="8">
        <v>205000</v>
      </c>
      <c r="V36" s="25">
        <v>-0.6</v>
      </c>
      <c r="W36" s="8">
        <v>206300</v>
      </c>
      <c r="X36" s="25">
        <v>-10.5</v>
      </c>
      <c r="Y36" s="8">
        <v>230511</v>
      </c>
      <c r="Z36" s="25">
        <v>24.6</v>
      </c>
      <c r="AA36" s="8">
        <v>185000</v>
      </c>
      <c r="AB36" s="25">
        <v>-0.8</v>
      </c>
      <c r="AC36" s="8">
        <v>186483</v>
      </c>
      <c r="AD36" s="25">
        <v>0.6</v>
      </c>
      <c r="AE36" s="8">
        <v>185402</v>
      </c>
      <c r="AF36" s="25">
        <v>-0.13</v>
      </c>
      <c r="AG36" s="8">
        <v>185650</v>
      </c>
      <c r="AH36" s="25">
        <v>2</v>
      </c>
      <c r="AI36" s="8">
        <v>185000</v>
      </c>
      <c r="AJ36" s="25" t="s">
        <v>44</v>
      </c>
      <c r="AK36" s="8">
        <v>185502</v>
      </c>
      <c r="AL36" s="25" t="s">
        <v>93</v>
      </c>
      <c r="AM36" s="8">
        <v>186240</v>
      </c>
      <c r="AN36" s="25" t="s">
        <v>94</v>
      </c>
      <c r="AO36" s="8">
        <v>210969</v>
      </c>
      <c r="AP36" s="25">
        <v>15.7</v>
      </c>
      <c r="AQ36" s="8">
        <v>182387</v>
      </c>
      <c r="AR36" s="25" t="s">
        <v>95</v>
      </c>
      <c r="AS36" s="8">
        <v>212729</v>
      </c>
      <c r="AT36" s="25">
        <v>22.7</v>
      </c>
      <c r="AU36" s="8">
        <v>173395</v>
      </c>
      <c r="AV36" s="25">
        <v>11.9</v>
      </c>
      <c r="AW36" s="8">
        <v>154985</v>
      </c>
      <c r="AX36" s="25">
        <v>9.5</v>
      </c>
    </row>
    <row r="37" spans="1:50" ht="13.5" customHeight="1">
      <c r="A37" s="29"/>
      <c r="B37" s="29"/>
      <c r="C37" s="9">
        <f>(C36/$C$6)*100</f>
        <v>1.8975845172284072</v>
      </c>
      <c r="D37" s="25"/>
      <c r="E37" s="9">
        <f>(E36/$E$6)*100</f>
        <v>1.6669212128992719</v>
      </c>
      <c r="F37" s="25"/>
      <c r="G37" s="9">
        <f>(G36/$G$6)*100</f>
        <v>4.2188793666185953</v>
      </c>
      <c r="H37" s="25"/>
      <c r="I37" s="9">
        <f>(I36/$I$6)*100</f>
        <v>1.9168457359018569</v>
      </c>
      <c r="J37" s="25"/>
      <c r="K37" s="9">
        <v>2</v>
      </c>
      <c r="L37" s="25"/>
      <c r="M37" s="9">
        <v>2</v>
      </c>
      <c r="N37" s="25"/>
      <c r="O37" s="9">
        <v>2.2000000000000002</v>
      </c>
      <c r="P37" s="25"/>
      <c r="Q37" s="9">
        <v>2.1</v>
      </c>
      <c r="R37" s="25"/>
      <c r="S37" s="9">
        <v>2</v>
      </c>
      <c r="T37" s="25"/>
      <c r="U37" s="9">
        <v>1.9</v>
      </c>
      <c r="V37" s="25"/>
      <c r="W37" s="9">
        <v>2.2000000000000002</v>
      </c>
      <c r="X37" s="25"/>
      <c r="Y37" s="9">
        <v>2.2000000000000002</v>
      </c>
      <c r="Z37" s="25"/>
      <c r="AA37" s="9">
        <v>2.1</v>
      </c>
      <c r="AB37" s="25"/>
      <c r="AC37" s="9">
        <v>2.1</v>
      </c>
      <c r="AD37" s="25"/>
      <c r="AE37" s="9">
        <v>2.23</v>
      </c>
      <c r="AF37" s="25"/>
      <c r="AG37" s="9">
        <v>2</v>
      </c>
      <c r="AH37" s="25"/>
      <c r="AI37" s="9">
        <v>2.1</v>
      </c>
      <c r="AJ37" s="25"/>
      <c r="AK37" s="9">
        <v>2.2000000000000002</v>
      </c>
      <c r="AL37" s="25"/>
      <c r="AM37" s="9">
        <v>2.1</v>
      </c>
      <c r="AN37" s="25"/>
      <c r="AO37" s="9">
        <v>2.5</v>
      </c>
      <c r="AP37" s="25"/>
      <c r="AQ37" s="9">
        <v>2.1</v>
      </c>
      <c r="AR37" s="25"/>
      <c r="AS37" s="9">
        <v>-2.4900000000000002</v>
      </c>
      <c r="AT37" s="25"/>
      <c r="AU37" s="9">
        <v>-2.1</v>
      </c>
      <c r="AV37" s="25"/>
      <c r="AW37" s="9">
        <v>-1.6</v>
      </c>
      <c r="AX37" s="25"/>
    </row>
    <row r="38" spans="1:50" ht="13.5" customHeight="1">
      <c r="A38" s="29" t="s">
        <v>5</v>
      </c>
      <c r="B38" s="29"/>
      <c r="C38" s="8">
        <v>906554</v>
      </c>
      <c r="D38" s="25">
        <f>(C38-E38)/E38*100</f>
        <v>10.683461713617346</v>
      </c>
      <c r="E38" s="8">
        <v>819051</v>
      </c>
      <c r="F38" s="25">
        <f>(E38-G38)/G38*100</f>
        <v>-8.1394175123146084</v>
      </c>
      <c r="G38" s="8">
        <v>891624</v>
      </c>
      <c r="H38" s="25">
        <f>(G38-I38)/I38*100</f>
        <v>-30.981642818715578</v>
      </c>
      <c r="I38" s="8">
        <v>1291865</v>
      </c>
      <c r="J38" s="25">
        <f>(I38-K38)/K38*100</f>
        <v>-1.3171564149023609</v>
      </c>
      <c r="K38" s="8">
        <v>1309108</v>
      </c>
      <c r="L38" s="25">
        <v>-8.8000000000000007</v>
      </c>
      <c r="M38" s="8">
        <v>1435983</v>
      </c>
      <c r="N38" s="25">
        <v>6.7</v>
      </c>
      <c r="O38" s="8">
        <v>1345683</v>
      </c>
      <c r="P38" s="25">
        <v>5.6</v>
      </c>
      <c r="Q38" s="8">
        <v>1274546</v>
      </c>
      <c r="R38" s="25">
        <v>-15.4</v>
      </c>
      <c r="S38" s="8">
        <v>1507191</v>
      </c>
      <c r="T38" s="25">
        <v>20.6</v>
      </c>
      <c r="U38" s="8">
        <v>1249800</v>
      </c>
      <c r="V38" s="25">
        <v>25.4</v>
      </c>
      <c r="W38" s="8">
        <v>996881</v>
      </c>
      <c r="X38" s="25">
        <v>6.7</v>
      </c>
      <c r="Y38" s="8">
        <v>934656</v>
      </c>
      <c r="Z38" s="25">
        <v>13.7</v>
      </c>
      <c r="AA38" s="8">
        <v>822305</v>
      </c>
      <c r="AB38" s="25">
        <v>-9.1999999999999993</v>
      </c>
      <c r="AC38" s="8">
        <v>905443</v>
      </c>
      <c r="AD38" s="25">
        <v>-7.4</v>
      </c>
      <c r="AE38" s="8">
        <v>977657</v>
      </c>
      <c r="AF38" s="25">
        <v>-21.92</v>
      </c>
      <c r="AG38" s="8">
        <v>1252066</v>
      </c>
      <c r="AH38" s="25">
        <v>13.3</v>
      </c>
      <c r="AI38" s="8">
        <v>1120493</v>
      </c>
      <c r="AJ38" s="25">
        <v>0.3</v>
      </c>
      <c r="AK38" s="8">
        <v>1117010</v>
      </c>
      <c r="AL38" s="25" t="s">
        <v>96</v>
      </c>
      <c r="AM38" s="8">
        <v>1156884</v>
      </c>
      <c r="AN38" s="25">
        <v>7.6</v>
      </c>
      <c r="AO38" s="8">
        <v>1075498</v>
      </c>
      <c r="AP38" s="25">
        <v>16.100000000000001</v>
      </c>
      <c r="AQ38" s="8">
        <v>926293</v>
      </c>
      <c r="AR38" s="25">
        <v>1</v>
      </c>
      <c r="AS38" s="8">
        <v>916866</v>
      </c>
      <c r="AT38" s="25">
        <v>69.099999999999994</v>
      </c>
      <c r="AU38" s="8">
        <v>542283</v>
      </c>
      <c r="AV38" s="25" t="s">
        <v>97</v>
      </c>
      <c r="AW38" s="8">
        <v>735803</v>
      </c>
      <c r="AX38" s="25" t="s">
        <v>48</v>
      </c>
    </row>
    <row r="39" spans="1:50" ht="13.5" customHeight="1">
      <c r="A39" s="29"/>
      <c r="B39" s="29"/>
      <c r="C39" s="9">
        <f>(C38/$C$6)*100</f>
        <v>8.6013141721574069</v>
      </c>
      <c r="D39" s="25"/>
      <c r="E39" s="9">
        <f>(E38/$E$6)*100</f>
        <v>6.7145361146997624</v>
      </c>
      <c r="F39" s="25"/>
      <c r="G39" s="9">
        <f>(G38/$G$6)*100</f>
        <v>6.2176100766643598</v>
      </c>
      <c r="H39" s="25"/>
      <c r="I39" s="9">
        <f>(I38/$I$6)*100</f>
        <v>12.079541056638304</v>
      </c>
      <c r="J39" s="25"/>
      <c r="K39" s="9">
        <v>12.6</v>
      </c>
      <c r="L39" s="25"/>
      <c r="M39" s="9">
        <v>13.6</v>
      </c>
      <c r="N39" s="25"/>
      <c r="O39" s="9">
        <v>14.2</v>
      </c>
      <c r="P39" s="25"/>
      <c r="Q39" s="9">
        <v>13.4</v>
      </c>
      <c r="R39" s="25"/>
      <c r="S39" s="9">
        <v>14.9</v>
      </c>
      <c r="T39" s="25"/>
      <c r="U39" s="9">
        <v>11.6</v>
      </c>
      <c r="V39" s="25"/>
      <c r="W39" s="9">
        <v>10.6</v>
      </c>
      <c r="X39" s="25"/>
      <c r="Y39" s="9">
        <v>8.9</v>
      </c>
      <c r="Z39" s="25"/>
      <c r="AA39" s="9">
        <v>9.4</v>
      </c>
      <c r="AB39" s="25"/>
      <c r="AC39" s="9">
        <v>10.199999999999999</v>
      </c>
      <c r="AD39" s="25"/>
      <c r="AE39" s="9">
        <v>11.76</v>
      </c>
      <c r="AF39" s="25"/>
      <c r="AG39" s="9">
        <v>13.3</v>
      </c>
      <c r="AH39" s="25"/>
      <c r="AI39" s="9">
        <v>12.3</v>
      </c>
      <c r="AJ39" s="25"/>
      <c r="AK39" s="9">
        <v>13.5</v>
      </c>
      <c r="AL39" s="25"/>
      <c r="AM39" s="9">
        <v>12.9</v>
      </c>
      <c r="AN39" s="25"/>
      <c r="AO39" s="9">
        <v>12.9</v>
      </c>
      <c r="AP39" s="25"/>
      <c r="AQ39" s="9">
        <v>10.6</v>
      </c>
      <c r="AR39" s="25"/>
      <c r="AS39" s="9">
        <v>-10.72</v>
      </c>
      <c r="AT39" s="25"/>
      <c r="AU39" s="9">
        <v>-6.5</v>
      </c>
      <c r="AV39" s="25"/>
      <c r="AW39" s="9">
        <v>-7.7</v>
      </c>
      <c r="AX39" s="25"/>
    </row>
    <row r="41" spans="1:50">
      <c r="B41" s="1"/>
      <c r="C41" s="22" t="s">
        <v>116</v>
      </c>
      <c r="D41" s="1"/>
      <c r="E41" s="22"/>
      <c r="F41" s="1"/>
      <c r="G41" s="1"/>
      <c r="H41" s="1"/>
      <c r="N41" s="2"/>
    </row>
  </sheetData>
  <mergeCells count="375">
    <mergeCell ref="F26:F27"/>
    <mergeCell ref="F30:F31"/>
    <mergeCell ref="F32:F33"/>
    <mergeCell ref="F34:F35"/>
    <mergeCell ref="F36:F37"/>
    <mergeCell ref="F38:F39"/>
    <mergeCell ref="E3:F3"/>
    <mergeCell ref="F4:F5"/>
    <mergeCell ref="F6:F7"/>
    <mergeCell ref="F8:F9"/>
    <mergeCell ref="F10:F11"/>
    <mergeCell ref="F12:F13"/>
    <mergeCell ref="F14:F15"/>
    <mergeCell ref="F16:F17"/>
    <mergeCell ref="F20:F21"/>
    <mergeCell ref="L26:L27"/>
    <mergeCell ref="L30:L31"/>
    <mergeCell ref="L32:L33"/>
    <mergeCell ref="L34:L35"/>
    <mergeCell ref="L36:L37"/>
    <mergeCell ref="L38:L39"/>
    <mergeCell ref="K3:L3"/>
    <mergeCell ref="L4:L5"/>
    <mergeCell ref="L6:L7"/>
    <mergeCell ref="L8:L9"/>
    <mergeCell ref="L10:L11"/>
    <mergeCell ref="L12:L13"/>
    <mergeCell ref="L14:L15"/>
    <mergeCell ref="L16:L17"/>
    <mergeCell ref="L20:L21"/>
    <mergeCell ref="N26:N27"/>
    <mergeCell ref="N30:N31"/>
    <mergeCell ref="N32:N33"/>
    <mergeCell ref="N34:N35"/>
    <mergeCell ref="N36:N37"/>
    <mergeCell ref="N38:N39"/>
    <mergeCell ref="M3:N3"/>
    <mergeCell ref="N4:N5"/>
    <mergeCell ref="N6:N7"/>
    <mergeCell ref="N8:N9"/>
    <mergeCell ref="N10:N11"/>
    <mergeCell ref="N12:N13"/>
    <mergeCell ref="N14:N15"/>
    <mergeCell ref="N16:N17"/>
    <mergeCell ref="N20:N21"/>
    <mergeCell ref="T16:T17"/>
    <mergeCell ref="T20:T21"/>
    <mergeCell ref="R20:R21"/>
    <mergeCell ref="R26:R27"/>
    <mergeCell ref="R30:R31"/>
    <mergeCell ref="R32:R33"/>
    <mergeCell ref="R34:R35"/>
    <mergeCell ref="R36:R37"/>
    <mergeCell ref="R38:R39"/>
    <mergeCell ref="T26:T27"/>
    <mergeCell ref="T30:T31"/>
    <mergeCell ref="T32:T33"/>
    <mergeCell ref="T34:T35"/>
    <mergeCell ref="T36:T37"/>
    <mergeCell ref="T38:T39"/>
    <mergeCell ref="V34:V35"/>
    <mergeCell ref="V36:V37"/>
    <mergeCell ref="V38:V39"/>
    <mergeCell ref="U3:V3"/>
    <mergeCell ref="V4:V5"/>
    <mergeCell ref="V6:V7"/>
    <mergeCell ref="V8:V9"/>
    <mergeCell ref="V10:V11"/>
    <mergeCell ref="V12:V13"/>
    <mergeCell ref="V14:V15"/>
    <mergeCell ref="V16:V17"/>
    <mergeCell ref="V20:V21"/>
    <mergeCell ref="V30:V31"/>
    <mergeCell ref="AD38:AD39"/>
    <mergeCell ref="AD14:AD15"/>
    <mergeCell ref="AD16:AD17"/>
    <mergeCell ref="AD20:AD21"/>
    <mergeCell ref="AD26:AD27"/>
    <mergeCell ref="AB38:AB39"/>
    <mergeCell ref="AB30:AB31"/>
    <mergeCell ref="AB32:AB33"/>
    <mergeCell ref="AB34:AB35"/>
    <mergeCell ref="AB36:AB37"/>
    <mergeCell ref="AB14:AB15"/>
    <mergeCell ref="AB16:AB17"/>
    <mergeCell ref="AB20:AB21"/>
    <mergeCell ref="AB26:AB27"/>
    <mergeCell ref="AD30:AD31"/>
    <mergeCell ref="AH6:AH7"/>
    <mergeCell ref="AQ3:AR3"/>
    <mergeCell ref="AS3:AT3"/>
    <mergeCell ref="AC3:AD3"/>
    <mergeCell ref="AD4:AD5"/>
    <mergeCell ref="AD6:AD7"/>
    <mergeCell ref="AD8:AD9"/>
    <mergeCell ref="AR4:AR5"/>
    <mergeCell ref="AT4:AT5"/>
    <mergeCell ref="AJ6:AJ7"/>
    <mergeCell ref="AL6:AL7"/>
    <mergeCell ref="AN6:AN7"/>
    <mergeCell ref="AP6:AP7"/>
    <mergeCell ref="AE3:AF3"/>
    <mergeCell ref="AH8:AH9"/>
    <mergeCell ref="AV4:AV5"/>
    <mergeCell ref="A36:B37"/>
    <mergeCell ref="AH36:AH37"/>
    <mergeCell ref="AJ4:AJ5"/>
    <mergeCell ref="AL4:AL5"/>
    <mergeCell ref="AJ8:AJ9"/>
    <mergeCell ref="AL8:AL9"/>
    <mergeCell ref="AJ12:AJ13"/>
    <mergeCell ref="AL12:AL13"/>
    <mergeCell ref="AJ16:AJ17"/>
    <mergeCell ref="AL16:AL17"/>
    <mergeCell ref="AB4:AB5"/>
    <mergeCell ref="AB6:AB7"/>
    <mergeCell ref="AB8:AB9"/>
    <mergeCell ref="AD36:AD37"/>
    <mergeCell ref="AJ36:AJ37"/>
    <mergeCell ref="AL36:AL37"/>
    <mergeCell ref="AF4:AF5"/>
    <mergeCell ref="AF6:AF7"/>
    <mergeCell ref="AF8:AF9"/>
    <mergeCell ref="A3:B5"/>
    <mergeCell ref="AG3:AH3"/>
    <mergeCell ref="AH4:AH5"/>
    <mergeCell ref="A6:B7"/>
    <mergeCell ref="AX4:AX5"/>
    <mergeCell ref="AI3:AJ3"/>
    <mergeCell ref="AK3:AL3"/>
    <mergeCell ref="AM3:AN3"/>
    <mergeCell ref="AO3:AP3"/>
    <mergeCell ref="AN4:AN5"/>
    <mergeCell ref="AP4:AP5"/>
    <mergeCell ref="AX12:AX13"/>
    <mergeCell ref="AR10:AR11"/>
    <mergeCell ref="AT10:AT11"/>
    <mergeCell ref="AV10:AV11"/>
    <mergeCell ref="AX10:AX11"/>
    <mergeCell ref="AR12:AR13"/>
    <mergeCell ref="AT12:AT13"/>
    <mergeCell ref="AN12:AN13"/>
    <mergeCell ref="AP12:AP13"/>
    <mergeCell ref="AU3:AV3"/>
    <mergeCell ref="AW3:AX3"/>
    <mergeCell ref="AR6:AR7"/>
    <mergeCell ref="AT6:AT7"/>
    <mergeCell ref="AN8:AN9"/>
    <mergeCell ref="AP8:AP9"/>
    <mergeCell ref="AJ10:AJ11"/>
    <mergeCell ref="AL10:AL11"/>
    <mergeCell ref="AV6:AV7"/>
    <mergeCell ref="AX6:AX7"/>
    <mergeCell ref="AR8:AR9"/>
    <mergeCell ref="AT8:AT9"/>
    <mergeCell ref="AV8:AV9"/>
    <mergeCell ref="AX8:AX9"/>
    <mergeCell ref="AX14:AX15"/>
    <mergeCell ref="AR16:AR17"/>
    <mergeCell ref="AT16:AT17"/>
    <mergeCell ref="AV16:AV17"/>
    <mergeCell ref="AX16:AX17"/>
    <mergeCell ref="AR14:AR15"/>
    <mergeCell ref="AT14:AT15"/>
    <mergeCell ref="AV14:AV15"/>
    <mergeCell ref="AV12:AV13"/>
    <mergeCell ref="A38:B39"/>
    <mergeCell ref="AH38:AH39"/>
    <mergeCell ref="A20:B21"/>
    <mergeCell ref="AH20:AH21"/>
    <mergeCell ref="AV36:AV37"/>
    <mergeCell ref="AX36:AX37"/>
    <mergeCell ref="AR32:AR33"/>
    <mergeCell ref="AT32:AT33"/>
    <mergeCell ref="AV32:AV33"/>
    <mergeCell ref="AX26:AX27"/>
    <mergeCell ref="AX32:AX33"/>
    <mergeCell ref="AR34:AR35"/>
    <mergeCell ref="AT34:AT35"/>
    <mergeCell ref="AV34:AV35"/>
    <mergeCell ref="AX34:AX35"/>
    <mergeCell ref="AX38:AX39"/>
    <mergeCell ref="AR38:AR39"/>
    <mergeCell ref="AT38:AT39"/>
    <mergeCell ref="AV38:AV39"/>
    <mergeCell ref="AX30:AX31"/>
    <mergeCell ref="A30:B31"/>
    <mergeCell ref="AH30:AH31"/>
    <mergeCell ref="AR30:AR31"/>
    <mergeCell ref="AT30:AT31"/>
    <mergeCell ref="AP38:AP39"/>
    <mergeCell ref="AJ34:AJ35"/>
    <mergeCell ref="AL34:AL35"/>
    <mergeCell ref="AJ32:AJ33"/>
    <mergeCell ref="AX20:AX21"/>
    <mergeCell ref="AN20:AN21"/>
    <mergeCell ref="AP20:AP21"/>
    <mergeCell ref="AT26:AT27"/>
    <mergeCell ref="AV26:AV27"/>
    <mergeCell ref="AJ30:AJ31"/>
    <mergeCell ref="AL30:AL31"/>
    <mergeCell ref="AN30:AN31"/>
    <mergeCell ref="AP30:AP31"/>
    <mergeCell ref="AV30:AV31"/>
    <mergeCell ref="AN34:AN35"/>
    <mergeCell ref="AP34:AP35"/>
    <mergeCell ref="AJ26:AJ27"/>
    <mergeCell ref="AL26:AL27"/>
    <mergeCell ref="AN26:AN27"/>
    <mergeCell ref="AP26:AP27"/>
    <mergeCell ref="AJ20:AJ21"/>
    <mergeCell ref="AL20:AL21"/>
    <mergeCell ref="AV20:AV21"/>
    <mergeCell ref="AF10:AF11"/>
    <mergeCell ref="AB10:AB11"/>
    <mergeCell ref="AB12:AB13"/>
    <mergeCell ref="A14:B15"/>
    <mergeCell ref="AF38:AF39"/>
    <mergeCell ref="AF20:AF21"/>
    <mergeCell ref="AF26:AF27"/>
    <mergeCell ref="AR20:AR21"/>
    <mergeCell ref="AJ38:AJ39"/>
    <mergeCell ref="A16:B17"/>
    <mergeCell ref="Z32:Z33"/>
    <mergeCell ref="Z34:Z35"/>
    <mergeCell ref="Z36:Z37"/>
    <mergeCell ref="A26:B27"/>
    <mergeCell ref="AH26:AH27"/>
    <mergeCell ref="A32:B33"/>
    <mergeCell ref="AH32:AH33"/>
    <mergeCell ref="A34:B35"/>
    <mergeCell ref="AH34:AH35"/>
    <mergeCell ref="AD32:AD33"/>
    <mergeCell ref="AD34:AD35"/>
    <mergeCell ref="AF34:AF35"/>
    <mergeCell ref="AL38:AL39"/>
    <mergeCell ref="AN38:AN39"/>
    <mergeCell ref="AH14:AH15"/>
    <mergeCell ref="AR36:AR37"/>
    <mergeCell ref="AT36:AT37"/>
    <mergeCell ref="AH10:AH11"/>
    <mergeCell ref="AH12:AH13"/>
    <mergeCell ref="AH16:AH17"/>
    <mergeCell ref="AR26:AR27"/>
    <mergeCell ref="AN16:AN17"/>
    <mergeCell ref="AP16:AP17"/>
    <mergeCell ref="AP14:AP15"/>
    <mergeCell ref="AJ14:AJ15"/>
    <mergeCell ref="AL14:AL15"/>
    <mergeCell ref="AN14:AN15"/>
    <mergeCell ref="AN10:AN11"/>
    <mergeCell ref="AP10:AP11"/>
    <mergeCell ref="AT20:AT21"/>
    <mergeCell ref="AL32:AL33"/>
    <mergeCell ref="AN32:AN33"/>
    <mergeCell ref="AP32:AP33"/>
    <mergeCell ref="AN36:AN37"/>
    <mergeCell ref="AP36:AP37"/>
    <mergeCell ref="AF36:AF37"/>
    <mergeCell ref="V32:V33"/>
    <mergeCell ref="A8:B9"/>
    <mergeCell ref="AA3:AB3"/>
    <mergeCell ref="AF14:AF15"/>
    <mergeCell ref="AF16:AF17"/>
    <mergeCell ref="AF30:AF31"/>
    <mergeCell ref="AF32:AF33"/>
    <mergeCell ref="Y3:Z3"/>
    <mergeCell ref="Z4:Z5"/>
    <mergeCell ref="Z6:Z7"/>
    <mergeCell ref="Z8:Z9"/>
    <mergeCell ref="Z10:Z11"/>
    <mergeCell ref="Z12:Z13"/>
    <mergeCell ref="O3:P3"/>
    <mergeCell ref="P4:P5"/>
    <mergeCell ref="P6:P7"/>
    <mergeCell ref="P8:P9"/>
    <mergeCell ref="P10:P11"/>
    <mergeCell ref="P12:P13"/>
    <mergeCell ref="A10:B11"/>
    <mergeCell ref="A12:B13"/>
    <mergeCell ref="AF12:AF13"/>
    <mergeCell ref="AD10:AD11"/>
    <mergeCell ref="AD12:AD13"/>
    <mergeCell ref="X20:X21"/>
    <mergeCell ref="Z38:Z39"/>
    <mergeCell ref="Z14:Z15"/>
    <mergeCell ref="Z16:Z17"/>
    <mergeCell ref="Z20:Z21"/>
    <mergeCell ref="Z26:Z27"/>
    <mergeCell ref="Z30:Z31"/>
    <mergeCell ref="P34:P35"/>
    <mergeCell ref="P36:P37"/>
    <mergeCell ref="P38:P39"/>
    <mergeCell ref="P14:P15"/>
    <mergeCell ref="P16:P17"/>
    <mergeCell ref="P20:P21"/>
    <mergeCell ref="P26:P27"/>
    <mergeCell ref="P30:P31"/>
    <mergeCell ref="P32:P33"/>
    <mergeCell ref="X26:X27"/>
    <mergeCell ref="X30:X31"/>
    <mergeCell ref="X32:X33"/>
    <mergeCell ref="X34:X35"/>
    <mergeCell ref="X36:X37"/>
    <mergeCell ref="X38:X39"/>
    <mergeCell ref="V26:V27"/>
    <mergeCell ref="B1:T1"/>
    <mergeCell ref="W3:X3"/>
    <mergeCell ref="X4:X5"/>
    <mergeCell ref="X6:X7"/>
    <mergeCell ref="X8:X9"/>
    <mergeCell ref="X10:X11"/>
    <mergeCell ref="X12:X13"/>
    <mergeCell ref="X14:X15"/>
    <mergeCell ref="X16:X17"/>
    <mergeCell ref="Q3:R3"/>
    <mergeCell ref="R4:R5"/>
    <mergeCell ref="R6:R7"/>
    <mergeCell ref="R8:R9"/>
    <mergeCell ref="R10:R11"/>
    <mergeCell ref="R12:R13"/>
    <mergeCell ref="R14:R15"/>
    <mergeCell ref="R16:R17"/>
    <mergeCell ref="S3:T3"/>
    <mergeCell ref="T4:T5"/>
    <mergeCell ref="T6:T7"/>
    <mergeCell ref="T8:T9"/>
    <mergeCell ref="T10:T11"/>
    <mergeCell ref="T12:T13"/>
    <mergeCell ref="T14:T15"/>
    <mergeCell ref="J26:J27"/>
    <mergeCell ref="J30:J31"/>
    <mergeCell ref="J32:J33"/>
    <mergeCell ref="J34:J35"/>
    <mergeCell ref="J36:J37"/>
    <mergeCell ref="J38:J39"/>
    <mergeCell ref="I3:J3"/>
    <mergeCell ref="J4:J5"/>
    <mergeCell ref="J6:J7"/>
    <mergeCell ref="J8:J9"/>
    <mergeCell ref="J10:J11"/>
    <mergeCell ref="J12:J13"/>
    <mergeCell ref="J14:J15"/>
    <mergeCell ref="J16:J17"/>
    <mergeCell ref="J20:J21"/>
    <mergeCell ref="H26:H27"/>
    <mergeCell ref="H30:H31"/>
    <mergeCell ref="H32:H33"/>
    <mergeCell ref="H34:H35"/>
    <mergeCell ref="H36:H37"/>
    <mergeCell ref="H38:H39"/>
    <mergeCell ref="G3:H3"/>
    <mergeCell ref="H4:H5"/>
    <mergeCell ref="H6:H7"/>
    <mergeCell ref="H8:H9"/>
    <mergeCell ref="H10:H11"/>
    <mergeCell ref="H12:H13"/>
    <mergeCell ref="H14:H15"/>
    <mergeCell ref="H16:H17"/>
    <mergeCell ref="H20:H21"/>
    <mergeCell ref="D26:D27"/>
    <mergeCell ref="D30:D31"/>
    <mergeCell ref="D32:D33"/>
    <mergeCell ref="D34:D35"/>
    <mergeCell ref="D36:D37"/>
    <mergeCell ref="D38:D39"/>
    <mergeCell ref="C3:D3"/>
    <mergeCell ref="D4:D5"/>
    <mergeCell ref="D6:D7"/>
    <mergeCell ref="D8:D9"/>
    <mergeCell ref="D10:D11"/>
    <mergeCell ref="D12:D13"/>
    <mergeCell ref="D14:D15"/>
    <mergeCell ref="D16:D17"/>
    <mergeCell ref="D20:D21"/>
  </mergeCells>
  <phoneticPr fontId="2"/>
  <printOptions horizontalCentered="1"/>
  <pageMargins left="0.19685039370078741" right="0.19685039370078741" top="0.98425196850393704" bottom="0.19685039370078741" header="0.51181102362204722" footer="0.51181102362204722"/>
  <pageSetup paperSize="9" scale="83" fitToWidth="0" fitToHeight="0" orientation="landscape" r:id="rId1"/>
  <headerFooter>
    <oddHeader>&amp;L&amp;14【16】 財政
５　一般会計歳出決算額（性質別）&amp;R
単位：千円、％　　</oddHeader>
  </headerFooter>
  <colBreaks count="1" manualBreakCount="1">
    <brk id="44" min="2" max="38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16-5</vt:lpstr>
      <vt:lpstr>'16-5'!Print_Area</vt:lpstr>
      <vt:lpstr>'16-5'!Print_Titles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</dc:creator>
  <cp:lastModifiedBy> </cp:lastModifiedBy>
  <cp:lastPrinted>2023-07-19T09:12:23Z</cp:lastPrinted>
  <dcterms:created xsi:type="dcterms:W3CDTF">2008-08-01T08:26:18Z</dcterms:created>
  <dcterms:modified xsi:type="dcterms:W3CDTF">2023-07-21T01:02:40Z</dcterms:modified>
</cp:coreProperties>
</file>