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U88" i="11"/>
  <c r="AP88" i="11"/>
  <c r="AF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<sst xmlns="http://schemas.openxmlformats.org/spreadsheetml/2006/main" count="975" uniqueCount="550">
  <si>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</si>
  <si>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</si>
  <si>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</si>
  <si>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</si>
  <si>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</si>
  <si>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</si>
  <si>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</si>
  <si>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</si>
  <si>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</si>
  <si>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</si>
  <si>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</si>
  <si>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</si>
  <si>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</si>
  <si>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</si>
  <si>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</si>
  <si>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</si>
  <si>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</si>
  <si>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</si>
  <si>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</si>
  <si>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</si>
  <si>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</si>
  <si>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</si>
  <si>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</si>
  <si>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</si>
  <si>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</si>
  <si>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</si>
  <si>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</si>
  <si>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</si>
  <si>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</si>
  <si>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</si>
  <si>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</si>
  <si>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</si>
  <si>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</si>
  <si>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</si>
  <si>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</si>
  <si>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</si>
  <si>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</si>
  <si>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</si>
  <si>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</si>
  <si>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</si>
  <si>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</si>
  <si>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</si>
  <si>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</si>
  <si>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</si>
  <si>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</si>
  <si>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</si>
  <si>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</si>
  <si>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</si>
  <si>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</si>
  <si>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</si>
  <si>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</si>
  <si>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</si>
  <si>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</si>
  <si>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</si>
  <si>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</si>
  <si>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</si>
  <si>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</si>
  <si>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</si>
  <si>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</si>
  <si>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</si>
  <si>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</si>
  <si>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</si>
  <si>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</si>
  <si>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</si>
  <si>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</si>
  <si>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</si>
  <si>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</si>
  <si>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</si>
  <si>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</si>
  <si>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</si>
  <si>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</si>
  <si>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</si>
  <si>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</si>
  <si>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</si>
  <si>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</si>
  <si>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</si>
  <si>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</si>
  <si>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</si>
  <si>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</si>
  <si>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</si>
  <si>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</si>
  <si>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</si>
  <si>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</si>
  <si>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</si>
  <si>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</si>
  <si>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</si>
  <si>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</si>
  <si>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</si>
  <si>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</si>
  <si>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</si>
  <si>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</si>
  <si>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</si>
  <si>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</si>
  <si>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</si>
  <si>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</si>
  <si>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</si>
  <si>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</si>
  <si>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</si>
  <si>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</si>
  <si>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</si>
  <si>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</si>
  <si>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</si>
  <si>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</si>
  <si>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</si>
  <si>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</si>
  <si>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</si>
  <si>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</si>
  <si>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</si>
  <si>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</si>
  <si>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</si>
  <si>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</si>
  <si>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</si>
  <si>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</si>
  <si>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</si>
  <si>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</si>
  <si>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</si>
  <si>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</si>
  <si>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</si>
  <si>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</si>
  <si>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</si>
  <si>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</si>
  <si>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</si>
  <si>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</si>
  <si>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</si>
  <si>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</si>
  <si>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</si>
  <si>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</si>
  <si>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</si>
  <si>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</si>
  <si>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</si>
  <si>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</si>
  <si>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</si>
  <si>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</si>
  <si>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</si>
  <si>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</si>
  <si>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</si>
  <si>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</si>
  <si>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</si>
  <si>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</si>
  <si>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</si>
  <si>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</si>
  <si>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</si>
  <si>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</si>
  <si>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</si>
  <si>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</si>
  <si>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</si>
  <si>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</si>
  <si>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</si>
  <si>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</si>
  <si>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</si>
  <si>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</si>
  <si>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</si>
  <si>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</si>
  <si>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</si>
  <si>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</si>
  <si>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</si>
  <si>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</si>
  <si>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</si>
  <si>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</si>
  <si>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</si>
  <si>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</si>
  <si>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</si>
  <si>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</si>
  <si>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</si>
  <si>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</si>
  <si>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</si>
  <si>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</si>
  <si>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</si>
  <si>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</si>
  <si>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</si>
  <si>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</si>
  <si>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</si>
  <si>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</si>
  <si>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</si>
  <si>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</si>
  <si>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</si>
  <si>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</si>
  <si>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</si>
  <si>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</si>
  <si>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</si>
  <si>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</si>
  <si>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</si>
  <si>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</si>
  <si>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</si>
  <si>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</si>
  <si>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</si>
  <si>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</si>
  <si>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</si>
  <si>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</si>
  <si>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</si>
  <si>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</si>
  <si>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</si>
  <si>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</si>
  <si>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</si>
  <si>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</si>
  <si>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</si>
  <si>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</si>
  <si>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</si>
  <si>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</si>
  <si>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</si>
  <si>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</si>
  <si>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</si>
  <si>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</si>
  <si>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</si>
  <si>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</si>
  <si>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</si>
  <si>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</si>
  <si>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</si>
  <si>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</si>
  <si>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</si>
  <si>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</si>
  <si>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</si>
  <si>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</si>
  <si>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</si>
  <si>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</si>
  <si>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</si>
  <si>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</si>
  <si>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</si>
  <si>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</si>
  <si>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</si>
  <si>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</si>
  <si>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</si>
  <si>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</si>
  <si>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</si>
  <si>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</si>
  <si>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</si>
  <si>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</si>
  <si>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</si>
  <si>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</si>
  <si>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</si>
  <si>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</si>
  <si>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</si>
  <si>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</si>
  <si>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</si>
  <si>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</si>
  <si>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</si>
  <si>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</si>
  <si>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</si>
  <si>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</si>
  <si>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</si>
  <si>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</si>
  <si>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</si>
  <si>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</si>
  <si>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</si>
  <si>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</si>
  <si>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</si>
  <si>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</si>
  <si>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</si>
  <si>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</si>
  <si>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</si>
  <si>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</si>
  <si>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</si>
  <si>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</si>
  <si>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</si>
  <si>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</si>
  <si>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</si>
  <si>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</si>
  <si>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</si>
  <si>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</si>
  <si>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</si>
  <si>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</si>
  <si>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</si>
  <si>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</si>
  <si>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</si>
  <si>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</si>
  <si>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</si>
  <si>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</si>
  <si>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</si>
  <si>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</si>
  <si>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</si>
  <si>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</si>
  <si>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</si>
  <si>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</si>
  <si>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</si>
  <si>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</si>
  <si>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</si>
  <si>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</si>
  <si>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</si>
  <si>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</si>
  <si>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</si>
  <si>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</si>
  <si>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</si>
  <si>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</si>
  <si>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</si>
  <si>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</si>
  <si>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</si>
  <si>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</si>
  <si>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</si>
  <si>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</si>
  <si>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</si>
  <si>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</si>
  <si>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</si>
  <si>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</si>
  <si>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</si>
  <si>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</si>
  <si>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</si>
  <si>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</si>
  <si>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</si>
  <si>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</si>
  <si>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</si>
  <si>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</si>
  <si>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</si>
  <si>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</si>
  <si>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</si>
  <si>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</si>
  <si>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</si>
  <si>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</si>
  <si>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</si>
  <si>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</si>
  <si>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</si>
  <si>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</si>
  <si>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</si>
  <si>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</si>
  <si>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</si>
  <si>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</si>
  <si>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</si>
  <si>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</si>
  <si>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</si>
  <si>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</si>
  <si>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</si>
  <si>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</si>
  <si>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</si>
  <si>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</si>
  <si>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</si>
  <si>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</si>
  <si>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</si>
  <si>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</si>
  <si>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</si>
  <si>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</si>
  <si>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</si>
  <si>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</si>
  <si>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</si>
  <si>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</si>
  <si>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</si>
  <si>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</si>
  <si>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</si>
  <si>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</si>
  <si>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</si>
  <si>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</si>
  <si>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</si>
  <si>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</si>
  <si>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</si>
  <si>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</si>
  <si>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</si>
  <si>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</si>
  <si>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</si>
  <si>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</si>
  <si>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</si>
  <si>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</si>
  <si>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</si>
  <si>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</si>
  <si>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</si>
  <si>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</si>
  <si>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</si>
  <si>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</si>
  <si>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</si>
  <si>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</si>
  <si>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</si>
  <si>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</si>
  <si>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</si>
  <si>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</si>
  <si>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</si>
  <si>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</si>
  <si>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</si>
  <si>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</si>
  <si>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</si>
  <si>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</si>
  <si>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</si>
  <si>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</si>
  <si>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</si>
  <si>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</si>
  <si>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</si>
  <si>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</si>
  <si>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</si>
  <si>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</si>
  <si>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</si>
  <si>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</si>
  <si>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</si>
  <si>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</si>
  <si>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</si>
  <si>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</si>
  <si>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</si>
  <si>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</si>
  <si>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</si>
  <si>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</si>
  <si>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</si>
  <si>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</si>
  <si>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</si>
  <si>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</si>
  <si>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</si>
  <si>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</si>
  <si>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</si>
  <si>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</si>
  <si>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</si>
  <si>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</si>
  <si>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</si>
  <si>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</si>
  <si>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</si>
  <si>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</si>
  <si>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</si>
  <si>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</si>
  <si>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</si>
  <si>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</si>
  <si>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</si>
  <si>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</si>
  <si>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</si>
  <si>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</si>
  <si>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</si>
  <si>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</si>
  <si>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</si>
  <si>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</si>
  <si>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</si>
  <si>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</si>
  <si>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</si>
  <si>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</si>
  <si>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</si>
  <si>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</si>
  <si>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</si>
  <si>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</si>
  <si>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</si>
  <si>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</si>
  <si>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</si>
  <si>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</si>
  <si>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</si>
  <si>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</si>
  <si>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</si>
  <si>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</si>
  <si>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</si>
  <si>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</si>
  <si>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</si>
  <si>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</si>
  <si>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</si>
  <si>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</si>
  <si>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</si>
  <si>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</si>
  <si>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</si>
  <si>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</si>
  <si>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</si>
  <si>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</si>
  <si>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</si>
  <si>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</si>
  <si>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</si>
  <si>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</si>
  <si>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</si>
  <si>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</si>
  <si>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</si>
  <si>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</si>
  <si>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</si>
  <si>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</si>
  <si>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</si>
  <si>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</si>
  <si>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</si>
  <si>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</si>
  <si>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</si>
  <si>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</si>
  <si>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</si>
  <si>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</si>
  <si>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</si>
  <si>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</si>
  <si>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</si>
  <si>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</si>
  <si>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</si>
  <si>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</si>
  <si>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</si>
  <si>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</si>
  <si>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</si>
  <si>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</si>
  <si>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</si>
  <si>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</si>
  <si>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</si>
  <si>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</si>
  <si>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</si>
  <si>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</si>
  <si>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</si>
  <si>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</si>
  <si>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</si>
  <si>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</si>
  <si>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</si>
  <si>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</si>
  <si>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</si>
  <si>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</si>
  <si>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</si>
  <si>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</si>
  <si>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</si>
  <si>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</si>
  <si>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</si>
  <si>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</si>
  <si>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</si>
  <si>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</si>
  <si>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</si>
  <si>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</si>
  <si>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</si>
  <si>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</si>
  <si>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</si>
  <si>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</si>
  <si>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</si>
  <si>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</si>
  <si>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</si>
  <si>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</si>
  <si>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</si>
  <si>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</si>
  <si>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</si>
  <si>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</si>
  <si>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</si>
  <si>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</si>
  <si>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</si>
  <si>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</si>
  <si>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</si>
  <si>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</si>
  <si>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</si>
  <si>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</si>
  <si>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</si>
  <si>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</si>
  <si>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</si>
  <si>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</si>
  <si>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</si>
  <si>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</si>
  <si>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</si>
  <si>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</si>
  <si>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</si>
  <si>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</si>
  <si>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</si>
  <si>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</si>
  <si>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0.37</t>
  </si>
  <si>
    <t>▲ 1.01</t>
  </si>
  <si>
    <t>▲ 3.60</t>
  </si>
  <si>
    <t>高根沢町水道事業会計</t>
  </si>
  <si>
    <t>一般会計</t>
  </si>
  <si>
    <t>高根沢町国民健康保険特別会計</t>
  </si>
  <si>
    <t>高根沢町介護保険特別会計</t>
  </si>
  <si>
    <t>高根沢町公共下水道事業特別会計</t>
  </si>
  <si>
    <t>高根沢町宝積寺駅西第一土地区画整理事業特別会計</t>
  </si>
  <si>
    <t>高根沢町農業集落排水事業特別会計</t>
  </si>
  <si>
    <t>高根沢町後期高齢者医療特別会計</t>
  </si>
  <si>
    <t>その他会計（赤字）</t>
  </si>
  <si>
    <t>その他会計（黒字）</t>
  </si>
  <si>
    <t>-</t>
    <phoneticPr fontId="2"/>
  </si>
  <si>
    <t>-</t>
    <phoneticPr fontId="2"/>
  </si>
  <si>
    <t>-</t>
    <phoneticPr fontId="2"/>
  </si>
  <si>
    <t>-</t>
    <phoneticPr fontId="2"/>
  </si>
  <si>
    <t>-</t>
    <phoneticPr fontId="2"/>
  </si>
  <si>
    <t>-</t>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</si>
  <si>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</si>
  <si>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</si>
  <si>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</si>
  <si>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</si>
  <si>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</si>
  <si>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栃木県広域高齢者医療広域連合（後期高齢者医療特別会計）</t>
    <rPh sb="0" eb="3">
      <t>トチギケン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</si>
  <si>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高根沢町元気あっぷ公社</t>
    <rPh sb="0" eb="4">
      <t>タカネザワマチ</t>
    </rPh>
    <rPh sb="4" eb="6">
      <t>ゲンキ</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</si>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</sst>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34088</c:v>
                </c:pt>
                <c:pt idx="1">
                  <c:v>24419</c:v>
                </c:pt>
                <c:pt idx="2">
                  <c:v>15077</c:v>
                </c:pt>
                <c:pt idx="3">
                  <c:v>16098</c:v>
                </c:pt>
                <c:pt idx="4">
                  <c:v>39921</c:v>
                </c:pt>
              </c:numCache>
            </c:numRef>
          </c:val>
          <c:smooth val="0"/>
        </c:ser>
        <c:dLbls>
          <c:showLegendKey val="0"/>
          <c:showVal val="0"/>
          <c:showCatName val="0"/>
          <c:showSerName val="0"/>
          <c:showPercent val="0"/>
          <c:showBubbleSize val="0"/>
        </c:dLbls>
        <c:marker val="1"/>
        <c:smooth val="0"/>
        <c:axId val="29224320"/>
        <c:axId val="29914624"/>
      </c:lineChart>
      <c:catAx>
        <c:axId val="29224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14624"/>
        <c:crosses val="autoZero"/>
        <c:auto val="1"/>
        <c:lblAlgn val="ctr"/>
        <c:lblOffset val="100"/>
        <c:tickLblSkip val="1"/>
        <c:tickMarkSkip val="1"/>
        <c:noMultiLvlLbl val="0"/>
      </c:catAx>
      <c:valAx>
        <c:axId val="29914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2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6.08</c:v>
                </c:pt>
                <c:pt idx="1">
                  <c:v>4.83</c:v>
                </c:pt>
                <c:pt idx="2">
                  <c:v>7.2</c:v>
                </c:pt>
                <c:pt idx="3">
                  <c:v>5.81</c:v>
                </c:pt>
                <c:pt idx="4">
                  <c:v>12.57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16.11</c:v>
                </c:pt>
                <c:pt idx="1">
                  <c:v>16.12</c:v>
                </c:pt>
                <c:pt idx="2">
                  <c:v>10.67</c:v>
                </c:pt>
                <c:pt idx="3">
                  <c:v>17.260000000000002</c:v>
                </c:pt>
                <c:pt idx="4">
                  <c:v>18.16</c:v>
                </c:pt>
              </c:numCache>
            </c:numRef>
          </c:val>
        </c:ser>
        <c:dLbls>
          <c:showLegendKey val="0"/>
          <c:showVal val="0"/>
          <c:showCatName val="0"/>
          <c:showSerName val="0"/>
          <c:showPercent val="0"/>
          <c:showBubbleSize val="0"/>
        </c:dLbls>
        <c:gapWidth val="250"/>
        <c:overlap val="100"/>
        <c:axId val="29396352"/>
        <c:axId val="2940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-0.37</c:v>
                </c:pt>
                <c:pt idx="1">
                  <c:v>-1.01</c:v>
                </c:pt>
                <c:pt idx="2">
                  <c:v>-3.6</c:v>
                </c:pt>
                <c:pt idx="3">
                  <c:v>5.05</c:v>
                </c:pt>
                <c:pt idx="4">
                  <c:v>7.86</c:v>
                </c:pt>
              </c:numCache>
            </c:numRef>
          </c:val>
          <c:smooth val="0"/>
        </c:ser>
        <c:dLbls>
          <c:showLegendKey val="0"/>
          <c:showVal val="0"/>
          <c:showCatName val="0"/>
          <c:showSerName val="0"/>
          <c:showPercent val="0"/>
          <c:showBubbleSize val="0"/>
        </c:dLbls>
        <c:marker val="1"/>
        <c:smooth val="0"/>
        <c:axId val="29396352"/>
        <c:axId val="29406720"/>
      </c:lineChart>
      <c:catAx>
        <c:axId val="293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06720"/>
        <c:crosses val="autoZero"/>
        <c:auto val="1"/>
        <c:lblAlgn val="ctr"/>
        <c:lblOffset val="100"/>
        <c:tickLblSkip val="1"/>
        <c:tickMarkSkip val="1"/>
        <c:noMultiLvlLbl val="0"/>
      </c:catAx>
      <c:valAx>
        <c:axId val="2940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0.05</c:v>
                </c:pt>
              </c:numCache>
            </c:numRef>
          </c:val>
        </c:ser>
        <c:ser>
          <c:idx val="3"/>
          <c:order val="3"/>
          <c:tx>
            <c:strRef>
              <c:f>データシート!$A$30</c:f>
              <c:strCache>
                <c:ptCount val="1"/>
                <c:pt idx="0">
                  <c:v>高根沢町農業集落排水事業特別会計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0.01</c:v>
                </c:pt>
                <c:pt idx="4">
                  <c:v>#N/A</c:v>
                </c:pt>
                <c:pt idx="5">
                  <c:v>0.03</c:v>
                </c:pt>
                <c:pt idx="6">
                  <c:v>#N/A</c:v>
                </c:pt>
                <c:pt idx="7">
                  <c:v>0.03</c:v>
                </c:pt>
                <c:pt idx="8">
                  <c:v>#N/A</c:v>
                </c:pt>
                <c:pt idx="9">
                  <c:v>0.12</c:v>
                </c:pt>
              </c:numCache>
            </c:numRef>
          </c:val>
        </c:ser>
        <c:ser>
          <c:idx val="4"/>
          <c:order val="4"/>
          <c:tx>
            <c:strRef>
              <c:f>データシート!$A$31</c:f>
              <c:strCache>
                <c:ptCount val="1"/>
                <c:pt idx="0">
                  <c:v>高根沢町宝積寺駅西第一土地区画整理事業特別会計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0.19</c:v>
                </c:pt>
                <c:pt idx="2">
                  <c:v>#N/A</c:v>
                </c:pt>
                <c:pt idx="3">
                  <c:v>7.0000000000000007E-2</c:v>
                </c:pt>
                <c:pt idx="4">
                  <c:v>#N/A</c:v>
                </c:pt>
                <c:pt idx="5">
                  <c:v>0.16</c:v>
                </c:pt>
                <c:pt idx="6">
                  <c:v>#N/A</c:v>
                </c:pt>
                <c:pt idx="7">
                  <c:v>0.43</c:v>
                </c:pt>
                <c:pt idx="8">
                  <c:v>#N/A</c:v>
                </c:pt>
                <c:pt idx="9">
                  <c:v>0.23</c:v>
                </c:pt>
              </c:numCache>
            </c:numRef>
          </c:val>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0.81</c:v>
                </c:pt>
                <c:pt idx="2">
                  <c:v>#N/A</c:v>
                </c:pt>
                <c:pt idx="3">
                  <c:v>0.24</c:v>
                </c:pt>
                <c:pt idx="4">
                  <c:v>#N/A</c:v>
                </c:pt>
                <c:pt idx="5">
                  <c:v>0.63</c:v>
                </c:pt>
                <c:pt idx="6">
                  <c:v>#N/A</c:v>
                </c:pt>
                <c:pt idx="7">
                  <c:v>0.31</c:v>
                </c:pt>
                <c:pt idx="8">
                  <c:v>#N/A</c:v>
                </c:pt>
                <c:pt idx="9">
                  <c:v>0.49</c:v>
                </c:pt>
              </c:numCache>
            </c:numRef>
          </c:val>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0.56000000000000005</c:v>
                </c:pt>
                <c:pt idx="2">
                  <c:v>#N/A</c:v>
                </c:pt>
                <c:pt idx="3">
                  <c:v>0.51</c:v>
                </c:pt>
                <c:pt idx="4">
                  <c:v>#N/A</c:v>
                </c:pt>
                <c:pt idx="5">
                  <c:v>0.62</c:v>
                </c:pt>
                <c:pt idx="6">
                  <c:v>#N/A</c:v>
                </c:pt>
                <c:pt idx="7">
                  <c:v>0.52</c:v>
                </c:pt>
                <c:pt idx="8">
                  <c:v>#N/A</c:v>
                </c:pt>
                <c:pt idx="9">
                  <c:v>0.67</c:v>
                </c:pt>
              </c:numCache>
            </c:numRef>
          </c:val>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1.78</c:v>
                </c:pt>
                <c:pt idx="2">
                  <c:v>#N/A</c:v>
                </c:pt>
                <c:pt idx="3">
                  <c:v>2.48</c:v>
                </c:pt>
                <c:pt idx="4">
                  <c:v>#N/A</c:v>
                </c:pt>
                <c:pt idx="5">
                  <c:v>1.32</c:v>
                </c:pt>
                <c:pt idx="6">
                  <c:v>#N/A</c:v>
                </c:pt>
                <c:pt idx="7">
                  <c:v>2.3199999999999998</c:v>
                </c:pt>
                <c:pt idx="8">
                  <c:v>#N/A</c:v>
                </c:pt>
                <c:pt idx="9">
                  <c:v>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5.81</c:v>
                </c:pt>
                <c:pt idx="2">
                  <c:v>#N/A</c:v>
                </c:pt>
                <c:pt idx="3">
                  <c:v>4.76</c:v>
                </c:pt>
                <c:pt idx="4">
                  <c:v>#N/A</c:v>
                </c:pt>
                <c:pt idx="5">
                  <c:v>7.04</c:v>
                </c:pt>
                <c:pt idx="6">
                  <c:v>#N/A</c:v>
                </c:pt>
                <c:pt idx="7">
                  <c:v>5.38</c:v>
                </c:pt>
                <c:pt idx="8">
                  <c:v>#N/A</c:v>
                </c:pt>
                <c:pt idx="9">
                  <c:v>12.35</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12.11</c:v>
                </c:pt>
                <c:pt idx="2">
                  <c:v>#N/A</c:v>
                </c:pt>
                <c:pt idx="3">
                  <c:v>13.47</c:v>
                </c:pt>
                <c:pt idx="4">
                  <c:v>#N/A</c:v>
                </c:pt>
                <c:pt idx="5">
                  <c:v>14.44</c:v>
                </c:pt>
                <c:pt idx="6">
                  <c:v>#N/A</c:v>
                </c:pt>
                <c:pt idx="7">
                  <c:v>14.33</c:v>
                </c:pt>
                <c:pt idx="8">
                  <c:v>#N/A</c:v>
                </c:pt>
                <c:pt idx="9">
                  <c:v>13.46</c:v>
                </c:pt>
              </c:numCache>
            </c:numRef>
          </c:val>
        </c:ser>
        <c:dLbls>
          <c:showLegendKey val="0"/>
          <c:showVal val="0"/>
          <c:showCatName val="0"/>
          <c:showSerName val="0"/>
          <c:showPercent val="0"/>
          <c:showBubbleSize val="0"/>
        </c:dLbls>
        <c:gapWidth val="150"/>
        <c:overlap val="100"/>
        <c:axId val="30746112"/>
        <c:axId val="30747648"/>
      </c:barChart>
      <c:catAx>
        <c:axId val="307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47648"/>
        <c:crosses val="autoZero"/>
        <c:auto val="1"/>
        <c:lblAlgn val="ctr"/>
        <c:lblOffset val="100"/>
        <c:tickLblSkip val="1"/>
        <c:tickMarkSkip val="1"/>
        <c:noMultiLvlLbl val="0"/>
      </c:catAx>
      <c:valAx>
        <c:axId val="3074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813</c:v>
                </c:pt>
                <c:pt idx="5">
                  <c:v>830</c:v>
                </c:pt>
                <c:pt idx="8">
                  <c:v>829</c:v>
                </c:pt>
                <c:pt idx="11">
                  <c:v>803</c:v>
                </c:pt>
                <c:pt idx="14">
                  <c:v>788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11</c:v>
                </c:pt>
                <c:pt idx="6">
                  <c:v>7</c:v>
                </c:pt>
                <c:pt idx="9">
                  <c:v>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71</c:v>
                </c:pt>
                <c:pt idx="3">
                  <c:v>86</c:v>
                </c:pt>
                <c:pt idx="6">
                  <c:v>84</c:v>
                </c:pt>
                <c:pt idx="9">
                  <c:v>76</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325</c:v>
                </c:pt>
                <c:pt idx="3">
                  <c:v>330</c:v>
                </c:pt>
                <c:pt idx="6">
                  <c:v>315</c:v>
                </c:pt>
                <c:pt idx="9">
                  <c:v>316</c:v>
                </c:pt>
                <c:pt idx="12">
                  <c:v>348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924</c:v>
                </c:pt>
                <c:pt idx="3">
                  <c:v>902</c:v>
                </c:pt>
                <c:pt idx="6">
                  <c:v>896</c:v>
                </c:pt>
                <c:pt idx="9">
                  <c:v>706</c:v>
                </c:pt>
                <c:pt idx="12">
                  <c:v>702</c:v>
                </c:pt>
              </c:numCache>
            </c:numRef>
          </c:val>
        </c:ser>
        <c:dLbls>
          <c:showLegendKey val="0"/>
          <c:showVal val="0"/>
          <c:showCatName val="0"/>
          <c:showSerName val="0"/>
          <c:showPercent val="0"/>
          <c:showBubbleSize val="0"/>
        </c:dLbls>
        <c:gapWidth val="100"/>
        <c:overlap val="100"/>
        <c:axId val="30395008"/>
        <c:axId val="3088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522</c:v>
                </c:pt>
                <c:pt idx="2">
                  <c:v>#N/A</c:v>
                </c:pt>
                <c:pt idx="3">
                  <c:v>#N/A</c:v>
                </c:pt>
                <c:pt idx="4">
                  <c:v>499</c:v>
                </c:pt>
                <c:pt idx="5">
                  <c:v>#N/A</c:v>
                </c:pt>
                <c:pt idx="6">
                  <c:v>#N/A</c:v>
                </c:pt>
                <c:pt idx="7">
                  <c:v>473</c:v>
                </c:pt>
                <c:pt idx="8">
                  <c:v>#N/A</c:v>
                </c:pt>
                <c:pt idx="9">
                  <c:v>#N/A</c:v>
                </c:pt>
                <c:pt idx="10">
                  <c:v>300</c:v>
                </c:pt>
                <c:pt idx="11">
                  <c:v>#N/A</c:v>
                </c:pt>
                <c:pt idx="12">
                  <c:v>#N/A</c:v>
                </c:pt>
                <c:pt idx="13">
                  <c:v>297</c:v>
                </c:pt>
                <c:pt idx="14">
                  <c:v>#N/A</c:v>
                </c:pt>
              </c:numCache>
            </c:numRef>
          </c:val>
          <c:smooth val="0"/>
        </c:ser>
        <c:dLbls>
          <c:showLegendKey val="0"/>
          <c:showVal val="0"/>
          <c:showCatName val="0"/>
          <c:showSerName val="0"/>
          <c:showPercent val="0"/>
          <c:showBubbleSize val="0"/>
        </c:dLbls>
        <c:marker val="1"/>
        <c:smooth val="0"/>
        <c:axId val="30395008"/>
        <c:axId val="30884608"/>
      </c:lineChart>
      <c:catAx>
        <c:axId val="303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84608"/>
        <c:crosses val="autoZero"/>
        <c:auto val="1"/>
        <c:lblAlgn val="ctr"/>
        <c:lblOffset val="100"/>
        <c:tickLblSkip val="1"/>
        <c:tickMarkSkip val="1"/>
        <c:noMultiLvlLbl val="0"/>
      </c:catAx>
      <c:valAx>
        <c:axId val="308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8581</c:v>
                </c:pt>
                <c:pt idx="5">
                  <c:v>8864</c:v>
                </c:pt>
                <c:pt idx="8">
                  <c:v>8795</c:v>
                </c:pt>
                <c:pt idx="11">
                  <c:v>9009</c:v>
                </c:pt>
                <c:pt idx="14">
                  <c:v>9185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1028</c:v>
                </c:pt>
                <c:pt idx="5">
                  <c:v>1215</c:v>
                </c:pt>
                <c:pt idx="8">
                  <c:v>1284</c:v>
                </c:pt>
                <c:pt idx="11">
                  <c:v>1291</c:v>
                </c:pt>
                <c:pt idx="14">
                  <c:v>1026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2111</c:v>
                </c:pt>
                <c:pt idx="5">
                  <c:v>2400</c:v>
                </c:pt>
                <c:pt idx="8">
                  <c:v>2830</c:v>
                </c:pt>
                <c:pt idx="11">
                  <c:v>3793</c:v>
                </c:pt>
                <c:pt idx="14">
                  <c:v>3967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1560</c:v>
                </c:pt>
                <c:pt idx="3">
                  <c:v>1543</c:v>
                </c:pt>
                <c:pt idx="6">
                  <c:v>1497</c:v>
                </c:pt>
                <c:pt idx="9">
                  <c:v>1477</c:v>
                </c:pt>
                <c:pt idx="12">
                  <c:v>1422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481</c:v>
                </c:pt>
                <c:pt idx="3">
                  <c:v>379</c:v>
                </c:pt>
                <c:pt idx="6">
                  <c:v>314</c:v>
                </c:pt>
                <c:pt idx="9">
                  <c:v>256</c:v>
                </c:pt>
                <c:pt idx="12">
                  <c:v>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5329</c:v>
                </c:pt>
                <c:pt idx="3">
                  <c:v>5094</c:v>
                </c:pt>
                <c:pt idx="6">
                  <c:v>5103</c:v>
                </c:pt>
                <c:pt idx="9">
                  <c:v>4990</c:v>
                </c:pt>
                <c:pt idx="12">
                  <c:v>4903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c:v>
                </c:pt>
                <c:pt idx="3">
                  <c:v>16</c:v>
                </c:pt>
                <c:pt idx="6">
                  <c:v>10</c:v>
                </c:pt>
                <c:pt idx="9">
                  <c:v>6</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6918</c:v>
                </c:pt>
                <c:pt idx="3">
                  <c:v>6433</c:v>
                </c:pt>
                <c:pt idx="6">
                  <c:v>6415</c:v>
                </c:pt>
                <c:pt idx="9">
                  <c:v>6476</c:v>
                </c:pt>
                <c:pt idx="12">
                  <c:v>6707</c:v>
                </c:pt>
              </c:numCache>
            </c:numRef>
          </c:val>
        </c:ser>
        <c:dLbls>
          <c:showLegendKey val="0"/>
          <c:showVal val="0"/>
          <c:showCatName val="0"/>
          <c:showSerName val="0"/>
          <c:showPercent val="0"/>
          <c:showBubbleSize val="0"/>
        </c:dLbls>
        <c:gapWidth val="100"/>
        <c:overlap val="100"/>
        <c:axId val="30659328"/>
        <c:axId val="3066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2596</c:v>
                </c:pt>
                <c:pt idx="2">
                  <c:v>#N/A</c:v>
                </c:pt>
                <c:pt idx="3">
                  <c:v>#N/A</c:v>
                </c:pt>
                <c:pt idx="4">
                  <c:v>986</c:v>
                </c:pt>
                <c:pt idx="5">
                  <c:v>#N/A</c:v>
                </c:pt>
                <c:pt idx="6">
                  <c:v>#N/A</c:v>
                </c:pt>
                <c:pt idx="7">
                  <c:v>430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659328"/>
        <c:axId val="30661248"/>
      </c:lineChart>
      <c:catAx>
        <c:axId val="306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61248"/>
        <c:crosses val="autoZero"/>
        <c:auto val="1"/>
        <c:lblAlgn val="ctr"/>
        <c:lblOffset val="100"/>
        <c:tickLblSkip val="1"/>
        <c:tickMarkSkip val="1"/>
        <c:noMultiLvlLbl val="0"/>
      </c:catAx>
      <c:valAx>
        <c:axId val="3066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30,162
29,842
70.90
11,313,010
10,445,227
784,906
6,243,231
6,707,233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ここ数年安定した推移を見せており、全国平均、栃木県平均及び類似団体平均のいずれをも上回っている</a:t>
          </a:r>
          <a:r>
            <a:rPr lang="ja-JP" altLang="en-US" sz="1200">
              <a:solidFill>
                <a:schemeClr val="dk1"/>
              </a:solidFill>
              <a:effectLst/>
              <a:latin typeface="+mn-lt"/>
              <a:ea typeface="+mn-ea"/>
              <a:cs typeface="+mn-cs"/>
            </a:rPr>
            <a:t>。景気回復の兆しにより地方税は増収となったが、東日本大震災による復旧・復興事業をこの年度まで実施していたため、</a:t>
          </a:r>
          <a:r>
            <a:rPr lang="ja-JP" altLang="ja-JP" sz="1200">
              <a:solidFill>
                <a:schemeClr val="dk1"/>
              </a:solidFill>
              <a:effectLst/>
              <a:latin typeface="+mn-lt"/>
              <a:ea typeface="+mn-ea"/>
              <a:cs typeface="+mn-cs"/>
            </a:rPr>
            <a:t>前年比</a:t>
          </a:r>
          <a:r>
            <a:rPr lang="en-US" altLang="ja-JP" sz="1200">
              <a:solidFill>
                <a:schemeClr val="dk1"/>
              </a:solidFill>
              <a:effectLst/>
              <a:latin typeface="+mn-lt"/>
              <a:ea typeface="+mn-ea"/>
              <a:cs typeface="+mn-cs"/>
            </a:rPr>
            <a:t>0.01</a:t>
          </a:r>
          <a:r>
            <a:rPr lang="ja-JP" altLang="ja-JP" sz="1200">
              <a:solidFill>
                <a:schemeClr val="dk1"/>
              </a:solidFill>
              <a:effectLst/>
              <a:latin typeface="+mn-lt"/>
              <a:ea typeface="+mn-ea"/>
              <a:cs typeface="+mn-cs"/>
            </a:rPr>
            <a:t>減</a:t>
          </a:r>
          <a:r>
            <a:rPr lang="ja-JP" altLang="en-US" sz="1200">
              <a:solidFill>
                <a:schemeClr val="dk1"/>
              </a:solidFill>
              <a:effectLst/>
              <a:latin typeface="+mn-lt"/>
              <a:ea typeface="+mn-ea"/>
              <a:cs typeface="+mn-cs"/>
            </a:rPr>
            <a:t>の</a:t>
          </a:r>
          <a:r>
            <a:rPr lang="en-US" altLang="ja-JP" sz="1200">
              <a:solidFill>
                <a:schemeClr val="dk1"/>
              </a:solidFill>
              <a:effectLst/>
              <a:latin typeface="+mn-lt"/>
              <a:ea typeface="+mn-ea"/>
              <a:cs typeface="+mn-cs"/>
            </a:rPr>
            <a:t>0.75</a:t>
          </a:r>
          <a:r>
            <a:rPr lang="ja-JP" altLang="ja-JP" sz="1200">
              <a:solidFill>
                <a:schemeClr val="dk1"/>
              </a:solidFill>
              <a:effectLst/>
              <a:latin typeface="+mn-lt"/>
              <a:ea typeface="+mn-ea"/>
              <a:cs typeface="+mn-cs"/>
            </a:rPr>
            <a:t>となっている。今後も引き続き高根沢町地域経営計画（平成</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年度～平成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年度までを想定した第</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次振興計画）に沿った施策を展開しつつ、行政の効率化に努めることにより財政の健全化を図る。 </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143228</xdr:rowOff>
    </xdr:to>
    <xdr:cxnSp macro="">
      <xdr:nvCxnSpPr>
        <xdr:cNvPr id="71" name="直線コネクタ 70"/>
        <xdr:cNvCxnSpPr/>
      </xdr:nvCxnSpPr>
      <xdr:spPr>
        <a:xfrm>
          <a:off x="3225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41</xdr:row>
      <xdr:rowOff>76200</xdr:rowOff>
    </xdr:to>
    <xdr:cxnSp macro="">
      <xdr:nvCxnSpPr>
        <xdr:cNvPr id="74" name="直線コネクタ 73"/>
        <xdr:cNvCxnSpPr/>
      </xdr:nvCxnSpPr>
      <xdr:spPr>
        <a:xfrm>
          <a:off x="2336800" y="701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73378</xdr:rowOff>
    </xdr:from>
    <xdr:to>
      <xdr:col>3</xdr:col>
      <xdr:colOff>279400</xdr:colOff>
      <xdr:row>40</xdr:row>
      <xdr:rowOff>153811</xdr:rowOff>
    </xdr:to>
    <xdr:cxnSp macro="">
      <xdr:nvCxnSpPr>
        <xdr:cNvPr id="77" name="直線コネクタ 76"/>
        <xdr:cNvCxnSpPr/>
      </xdr:nvCxnSpPr>
      <xdr:spPr>
        <a:xfrm>
          <a:off x="1447800" y="693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22578</xdr:rowOff>
    </xdr:from>
    <xdr:to>
      <xdr:col>2</xdr:col>
      <xdr:colOff>127000</xdr:colOff>
      <xdr:row>40</xdr:row>
      <xdr:rowOff>124178</xdr:rowOff>
    </xdr:to>
    <xdr:sp macro="" textlink="">
      <xdr:nvSpPr>
        <xdr:cNvPr id="95" name="円/楕円 94"/>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134355</xdr:rowOff>
    </xdr:from>
    <xdr:ext cx="762000" cy="259045"/>
    <xdr:sp macro="" textlink="">
      <xdr:nvSpPr>
        <xdr:cNvPr id="96" name="テキスト ボックス 95"/>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　歳入は</a:t>
          </a:r>
          <a:r>
            <a:rPr lang="ja-JP" altLang="en-US" sz="1200">
              <a:solidFill>
                <a:schemeClr val="dk1"/>
              </a:solidFill>
              <a:effectLst/>
              <a:latin typeface="+mn-lt"/>
              <a:ea typeface="+mn-ea"/>
              <a:cs typeface="+mn-cs"/>
            </a:rPr>
            <a:t>景気回復により地方税等の増収、歳出は</a:t>
          </a:r>
          <a:r>
            <a:rPr lang="ja-JP" altLang="ja-JP" sz="1200">
              <a:solidFill>
                <a:schemeClr val="dk1"/>
              </a:solidFill>
              <a:effectLst/>
              <a:latin typeface="+mn-lt"/>
              <a:ea typeface="+mn-ea"/>
              <a:cs typeface="+mn-cs"/>
            </a:rPr>
            <a:t>人件費</a:t>
          </a:r>
          <a:r>
            <a:rPr lang="ja-JP" altLang="en-US" sz="1200">
              <a:solidFill>
                <a:schemeClr val="dk1"/>
              </a:solidFill>
              <a:effectLst/>
              <a:latin typeface="+mn-lt"/>
              <a:ea typeface="+mn-ea"/>
              <a:cs typeface="+mn-cs"/>
            </a:rPr>
            <a:t>等の</a:t>
          </a:r>
          <a:r>
            <a:rPr lang="ja-JP" altLang="ja-JP" sz="1200">
              <a:solidFill>
                <a:schemeClr val="dk1"/>
              </a:solidFill>
              <a:effectLst/>
              <a:latin typeface="+mn-lt"/>
              <a:ea typeface="+mn-ea"/>
              <a:cs typeface="+mn-cs"/>
            </a:rPr>
            <a:t>経常的支出を抑制したため前年度より減少となり経常収支比率を下降させることとなった。経常収支比率は前年度より下降したものの、</a:t>
          </a:r>
          <a:r>
            <a:rPr lang="ja-JP" altLang="en-US" sz="1200">
              <a:solidFill>
                <a:schemeClr val="dk1"/>
              </a:solidFill>
              <a:effectLst/>
              <a:latin typeface="+mn-lt"/>
              <a:ea typeface="+mn-ea"/>
              <a:cs typeface="+mn-cs"/>
            </a:rPr>
            <a:t>影響した幅は狭く、</a:t>
          </a:r>
          <a:r>
            <a:rPr lang="ja-JP" altLang="ja-JP" sz="1200">
              <a:solidFill>
                <a:schemeClr val="dk1"/>
              </a:solidFill>
              <a:effectLst/>
              <a:latin typeface="+mn-lt"/>
              <a:ea typeface="+mn-ea"/>
              <a:cs typeface="+mn-cs"/>
            </a:rPr>
            <a:t>ほぼ横ばいの状態</a:t>
          </a:r>
          <a:r>
            <a:rPr lang="ja-JP" altLang="en-US" sz="1200">
              <a:solidFill>
                <a:schemeClr val="dk1"/>
              </a:solidFill>
              <a:effectLst/>
              <a:latin typeface="+mn-lt"/>
              <a:ea typeface="+mn-ea"/>
              <a:cs typeface="+mn-cs"/>
            </a:rPr>
            <a:t>であった</a:t>
          </a:r>
          <a:r>
            <a:rPr lang="ja-JP" altLang="ja-JP" sz="1200">
              <a:solidFill>
                <a:schemeClr val="dk1"/>
              </a:solidFill>
              <a:effectLst/>
              <a:latin typeface="+mn-lt"/>
              <a:ea typeface="+mn-ea"/>
              <a:cs typeface="+mn-cs"/>
            </a:rPr>
            <a:t>。今後も引き続き起債の新規発行抑制に努めると同時に、扶助費の削減や事務事業の更なる見直しを進め、行財政改革への取り組みを通じて義務的経費の削減に努める。 </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90424</xdr:rowOff>
    </xdr:to>
    <xdr:cxnSp macro="">
      <xdr:nvCxnSpPr>
        <xdr:cNvPr id="129" name="直線コネクタ 128"/>
        <xdr:cNvCxnSpPr/>
      </xdr:nvCxnSpPr>
      <xdr:spPr>
        <a:xfrm flipV="1">
          <a:off x="4114800" y="1049096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61</xdr:row>
      <xdr:rowOff>148336</xdr:rowOff>
    </xdr:to>
    <xdr:cxnSp macro="">
      <xdr:nvCxnSpPr>
        <xdr:cNvPr id="132" name="直線コネクタ 131"/>
        <xdr:cNvCxnSpPr/>
      </xdr:nvCxnSpPr>
      <xdr:spPr>
        <a:xfrm flipV="1">
          <a:off x="3225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169926</xdr:rowOff>
    </xdr:to>
    <xdr:cxnSp macro="">
      <xdr:nvCxnSpPr>
        <xdr:cNvPr id="135" name="直線コネクタ 134"/>
        <xdr:cNvCxnSpPr/>
      </xdr:nvCxnSpPr>
      <xdr:spPr>
        <a:xfrm flipV="1">
          <a:off x="2336800" y="106067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169926</xdr:rowOff>
    </xdr:to>
    <xdr:cxnSp macro="">
      <xdr:nvCxnSpPr>
        <xdr:cNvPr id="138" name="直線コネクタ 137"/>
        <xdr:cNvCxnSpPr/>
      </xdr:nvCxnSpPr>
      <xdr:spPr>
        <a:xfrm>
          <a:off x="1447800" y="107226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153162</xdr:rowOff>
    </xdr:from>
    <xdr:to>
      <xdr:col>7</xdr:col>
      <xdr:colOff>203200</xdr:colOff>
      <xdr:row>61</xdr:row>
      <xdr:rowOff>83312</xdr:rowOff>
    </xdr:to>
    <xdr:sp macro="" textlink="">
      <xdr:nvSpPr>
        <xdr:cNvPr id="148" name="円/楕円 147"/>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169689</xdr:rowOff>
    </xdr:from>
    <xdr:ext cx="762000" cy="259045"/>
    <xdr:sp macro="" textlink="">
      <xdr:nvSpPr>
        <xdr:cNvPr id="149"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0" name="円/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1" name="テキスト ボックス 150"/>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97536</xdr:rowOff>
    </xdr:from>
    <xdr:to>
      <xdr:col>4</xdr:col>
      <xdr:colOff>533400</xdr:colOff>
      <xdr:row>62</xdr:row>
      <xdr:rowOff>27686</xdr:rowOff>
    </xdr:to>
    <xdr:sp macro="" textlink="">
      <xdr:nvSpPr>
        <xdr:cNvPr id="152" name="円/楕円 151"/>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37863</xdr:rowOff>
    </xdr:from>
    <xdr:ext cx="762000" cy="259045"/>
    <xdr:sp macro="" textlink="">
      <xdr:nvSpPr>
        <xdr:cNvPr id="153" name="テキスト ボックス 152"/>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59453</xdr:rowOff>
    </xdr:from>
    <xdr:ext cx="762000" cy="259045"/>
    <xdr:sp macro="" textlink="">
      <xdr:nvSpPr>
        <xdr:cNvPr id="155" name="テキスト ボックス 154"/>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類似団体平均及び栃木県平均とほぼ同程度で推移している。人件費については、職員数の適正化や給与水準の適正化に努めているが、</a:t>
          </a:r>
          <a:r>
            <a:rPr lang="ja-JP" altLang="en-US" sz="1200" b="0" i="0" baseline="0">
              <a:solidFill>
                <a:schemeClr val="dk1"/>
              </a:solidFill>
              <a:effectLst/>
              <a:latin typeface="+mn-lt"/>
              <a:ea typeface="+mn-ea"/>
              <a:cs typeface="+mn-cs"/>
            </a:rPr>
            <a:t>ＯＳ更新によるＰＣ等の入れ替えのため</a:t>
          </a:r>
          <a:r>
            <a:rPr lang="ja-JP" altLang="ja-JP" sz="1200" b="0" i="0" baseline="0">
              <a:solidFill>
                <a:schemeClr val="dk1"/>
              </a:solidFill>
              <a:effectLst/>
              <a:latin typeface="+mn-lt"/>
              <a:ea typeface="+mn-ea"/>
              <a:cs typeface="+mn-cs"/>
            </a:rPr>
            <a:t>物件費</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し上昇</a:t>
          </a:r>
          <a:r>
            <a:rPr lang="ja-JP" altLang="ja-JP" sz="1200" b="0" i="0" baseline="0">
              <a:solidFill>
                <a:schemeClr val="dk1"/>
              </a:solidFill>
              <a:effectLst/>
              <a:latin typeface="+mn-lt"/>
              <a:ea typeface="+mn-ea"/>
              <a:cs typeface="+mn-cs"/>
            </a:rPr>
            <a:t>傾向となっている。今後は</a:t>
          </a:r>
          <a:r>
            <a:rPr lang="ja-JP" altLang="en-US" sz="1200" b="0" i="0" baseline="0">
              <a:solidFill>
                <a:schemeClr val="dk1"/>
              </a:solidFill>
              <a:effectLst/>
              <a:latin typeface="+mn-lt"/>
              <a:ea typeface="+mn-ea"/>
              <a:cs typeface="+mn-cs"/>
            </a:rPr>
            <a:t>公共施設総合管理計画の策定による施設</a:t>
          </a:r>
          <a:r>
            <a:rPr lang="ja-JP" altLang="ja-JP" sz="1200" b="0" i="0" baseline="0">
              <a:solidFill>
                <a:schemeClr val="dk1"/>
              </a:solidFill>
              <a:effectLst/>
              <a:latin typeface="+mn-lt"/>
              <a:ea typeface="+mn-ea"/>
              <a:cs typeface="+mn-cs"/>
            </a:rPr>
            <a:t>維持管理の平準化</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及び委託業務の見直しに努めることで削減を図る。 </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129829</xdr:rowOff>
    </xdr:from>
    <xdr:to>
      <xdr:col>7</xdr:col>
      <xdr:colOff>152400</xdr:colOff>
      <xdr:row>80</xdr:row>
      <xdr:rowOff>142229</xdr:rowOff>
    </xdr:to>
    <xdr:cxnSp macro="">
      <xdr:nvCxnSpPr>
        <xdr:cNvPr id="192" name="直線コネクタ 191"/>
        <xdr:cNvCxnSpPr/>
      </xdr:nvCxnSpPr>
      <xdr:spPr>
        <a:xfrm>
          <a:off x="4114800" y="13845829"/>
          <a:ext cx="8382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129829</xdr:rowOff>
    </xdr:from>
    <xdr:to>
      <xdr:col>6</xdr:col>
      <xdr:colOff>0</xdr:colOff>
      <xdr:row>80</xdr:row>
      <xdr:rowOff>153321</xdr:rowOff>
    </xdr:to>
    <xdr:cxnSp macro="">
      <xdr:nvCxnSpPr>
        <xdr:cNvPr id="195" name="直線コネクタ 194"/>
        <xdr:cNvCxnSpPr/>
      </xdr:nvCxnSpPr>
      <xdr:spPr>
        <a:xfrm flipV="1">
          <a:off x="3225800" y="13845829"/>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123451</xdr:rowOff>
    </xdr:from>
    <xdr:to>
      <xdr:col>4</xdr:col>
      <xdr:colOff>482600</xdr:colOff>
      <xdr:row>80</xdr:row>
      <xdr:rowOff>153321</xdr:rowOff>
    </xdr:to>
    <xdr:cxnSp macro="">
      <xdr:nvCxnSpPr>
        <xdr:cNvPr id="198" name="直線コネクタ 197"/>
        <xdr:cNvCxnSpPr/>
      </xdr:nvCxnSpPr>
      <xdr:spPr>
        <a:xfrm>
          <a:off x="2336800" y="1383945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109871</xdr:rowOff>
    </xdr:from>
    <xdr:to>
      <xdr:col>3</xdr:col>
      <xdr:colOff>279400</xdr:colOff>
      <xdr:row>80</xdr:row>
      <xdr:rowOff>123451</xdr:rowOff>
    </xdr:to>
    <xdr:cxnSp macro="">
      <xdr:nvCxnSpPr>
        <xdr:cNvPr id="201" name="直線コネクタ 200"/>
        <xdr:cNvCxnSpPr/>
      </xdr:nvCxnSpPr>
      <xdr:spPr>
        <a:xfrm>
          <a:off x="1447800" y="13825871"/>
          <a:ext cx="889000" cy="1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91429</xdr:rowOff>
    </xdr:from>
    <xdr:to>
      <xdr:col>7</xdr:col>
      <xdr:colOff>203200</xdr:colOff>
      <xdr:row>81</xdr:row>
      <xdr:rowOff>21579</xdr:rowOff>
    </xdr:to>
    <xdr:sp macro="" textlink="">
      <xdr:nvSpPr>
        <xdr:cNvPr id="211" name="円/楕円 210"/>
        <xdr:cNvSpPr/>
      </xdr:nvSpPr>
      <xdr:spPr>
        <a:xfrm>
          <a:off x="4902200" y="138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63506</xdr:rowOff>
    </xdr:from>
    <xdr:ext cx="762000" cy="259045"/>
    <xdr:sp macro="" textlink="">
      <xdr:nvSpPr>
        <xdr:cNvPr id="212" name="人件費・物件費等の状況該当値テキスト"/>
        <xdr:cNvSpPr txBox="1"/>
      </xdr:nvSpPr>
      <xdr:spPr>
        <a:xfrm>
          <a:off x="5041900" y="1377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79029</xdr:rowOff>
    </xdr:from>
    <xdr:to>
      <xdr:col>6</xdr:col>
      <xdr:colOff>50800</xdr:colOff>
      <xdr:row>81</xdr:row>
      <xdr:rowOff>9179</xdr:rowOff>
    </xdr:to>
    <xdr:sp macro="" textlink="">
      <xdr:nvSpPr>
        <xdr:cNvPr id="213" name="円/楕円 212"/>
        <xdr:cNvSpPr/>
      </xdr:nvSpPr>
      <xdr:spPr>
        <a:xfrm>
          <a:off x="4064000" y="137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165406</xdr:rowOff>
    </xdr:from>
    <xdr:ext cx="736600" cy="259045"/>
    <xdr:sp macro="" textlink="">
      <xdr:nvSpPr>
        <xdr:cNvPr id="214" name="テキスト ボックス 213"/>
        <xdr:cNvSpPr txBox="1"/>
      </xdr:nvSpPr>
      <xdr:spPr>
        <a:xfrm>
          <a:off x="3733800" y="1388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102521</xdr:rowOff>
    </xdr:from>
    <xdr:to>
      <xdr:col>4</xdr:col>
      <xdr:colOff>533400</xdr:colOff>
      <xdr:row>81</xdr:row>
      <xdr:rowOff>32671</xdr:rowOff>
    </xdr:to>
    <xdr:sp macro="" textlink="">
      <xdr:nvSpPr>
        <xdr:cNvPr id="215" name="円/楕円 214"/>
        <xdr:cNvSpPr/>
      </xdr:nvSpPr>
      <xdr:spPr>
        <a:xfrm>
          <a:off x="3175000" y="138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17448</xdr:rowOff>
    </xdr:from>
    <xdr:ext cx="762000" cy="259045"/>
    <xdr:sp macro="" textlink="">
      <xdr:nvSpPr>
        <xdr:cNvPr id="216" name="テキスト ボックス 215"/>
        <xdr:cNvSpPr txBox="1"/>
      </xdr:nvSpPr>
      <xdr:spPr>
        <a:xfrm>
          <a:off x="2844800" y="139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72651</xdr:rowOff>
    </xdr:from>
    <xdr:to>
      <xdr:col>3</xdr:col>
      <xdr:colOff>330200</xdr:colOff>
      <xdr:row>81</xdr:row>
      <xdr:rowOff>2801</xdr:rowOff>
    </xdr:to>
    <xdr:sp macro="" textlink="">
      <xdr:nvSpPr>
        <xdr:cNvPr id="217" name="円/楕円 216"/>
        <xdr:cNvSpPr/>
      </xdr:nvSpPr>
      <xdr:spPr>
        <a:xfrm>
          <a:off x="2286000" y="13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159028</xdr:rowOff>
    </xdr:from>
    <xdr:ext cx="762000" cy="259045"/>
    <xdr:sp macro="" textlink="">
      <xdr:nvSpPr>
        <xdr:cNvPr id="218" name="テキスト ボックス 217"/>
        <xdr:cNvSpPr txBox="1"/>
      </xdr:nvSpPr>
      <xdr:spPr>
        <a:xfrm>
          <a:off x="1955800" y="1387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59071</xdr:rowOff>
    </xdr:from>
    <xdr:to>
      <xdr:col>2</xdr:col>
      <xdr:colOff>127000</xdr:colOff>
      <xdr:row>80</xdr:row>
      <xdr:rowOff>160671</xdr:rowOff>
    </xdr:to>
    <xdr:sp macro="" textlink="">
      <xdr:nvSpPr>
        <xdr:cNvPr id="219" name="円/楕円 218"/>
        <xdr:cNvSpPr/>
      </xdr:nvSpPr>
      <xdr:spPr>
        <a:xfrm>
          <a:off x="1397000" y="137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170848</xdr:rowOff>
    </xdr:from>
    <xdr:ext cx="762000" cy="259045"/>
    <xdr:sp macro="" textlink="">
      <xdr:nvSpPr>
        <xdr:cNvPr id="220" name="テキスト ボックス 219"/>
        <xdr:cNvSpPr txBox="1"/>
      </xdr:nvSpPr>
      <xdr:spPr>
        <a:xfrm>
          <a:off x="1066800" y="1354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従前からの給与体系の運用により、全国町村平均</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やや上回</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類似団体平均</a:t>
          </a:r>
          <a:r>
            <a:rPr lang="ja-JP" altLang="en-US" sz="1200" b="0" i="0" baseline="0">
              <a:solidFill>
                <a:schemeClr val="dk1"/>
              </a:solidFill>
              <a:effectLst/>
              <a:latin typeface="+mn-lt"/>
              <a:ea typeface="+mn-ea"/>
              <a:cs typeface="+mn-cs"/>
            </a:rPr>
            <a:t>に近い</a:t>
          </a:r>
          <a:r>
            <a:rPr lang="ja-JP" altLang="ja-JP" sz="1200" b="0" i="0" baseline="0">
              <a:solidFill>
                <a:schemeClr val="dk1"/>
              </a:solidFill>
              <a:effectLst/>
              <a:latin typeface="+mn-lt"/>
              <a:ea typeface="+mn-ea"/>
              <a:cs typeface="+mn-cs"/>
            </a:rPr>
            <a:t>水準に位置している。</a:t>
          </a:r>
          <a:r>
            <a:rPr lang="ja-JP" altLang="en-US" sz="1200" b="0" i="0" baseline="0">
              <a:solidFill>
                <a:schemeClr val="dk1"/>
              </a:solidFill>
              <a:effectLst/>
              <a:latin typeface="+mn-lt"/>
              <a:ea typeface="+mn-ea"/>
              <a:cs typeface="+mn-cs"/>
            </a:rPr>
            <a:t>適正な</a:t>
          </a:r>
          <a:r>
            <a:rPr lang="ja-JP" altLang="ja-JP" sz="1200" b="0" i="0" baseline="0">
              <a:solidFill>
                <a:schemeClr val="dk1"/>
              </a:solidFill>
              <a:effectLst/>
              <a:latin typeface="+mn-lt"/>
              <a:ea typeface="+mn-ea"/>
              <a:cs typeface="+mn-cs"/>
            </a:rPr>
            <a:t>数値で推移している</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今後も各種手当を含め給与の適正化を図り、引き続き低水準の維持に努める。 </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88</xdr:row>
      <xdr:rowOff>144780</xdr:rowOff>
    </xdr:to>
    <xdr:cxnSp macro="">
      <xdr:nvCxnSpPr>
        <xdr:cNvPr id="252" name="直線コネクタ 251"/>
        <xdr:cNvCxnSpPr/>
      </xdr:nvCxnSpPr>
      <xdr:spPr>
        <a:xfrm flipV="1">
          <a:off x="16179800" y="14556739"/>
          <a:ext cx="8382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144780</xdr:rowOff>
    </xdr:to>
    <xdr:cxnSp macro="">
      <xdr:nvCxnSpPr>
        <xdr:cNvPr id="255" name="直線コネクタ 254"/>
        <xdr:cNvCxnSpPr/>
      </xdr:nvCxnSpPr>
      <xdr:spPr>
        <a:xfrm>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104394</xdr:rowOff>
    </xdr:from>
    <xdr:to>
      <xdr:col>22</xdr:col>
      <xdr:colOff>203200</xdr:colOff>
      <xdr:row>88</xdr:row>
      <xdr:rowOff>96520</xdr:rowOff>
    </xdr:to>
    <xdr:cxnSp macro="">
      <xdr:nvCxnSpPr>
        <xdr:cNvPr id="258" name="直線コネクタ 257"/>
        <xdr:cNvCxnSpPr/>
      </xdr:nvCxnSpPr>
      <xdr:spPr>
        <a:xfrm>
          <a:off x="14401800" y="14334744"/>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84</xdr:row>
      <xdr:rowOff>508</xdr:rowOff>
    </xdr:to>
    <xdr:cxnSp macro="">
      <xdr:nvCxnSpPr>
        <xdr:cNvPr id="261" name="直線コネクタ 260"/>
        <xdr:cNvCxnSpPr/>
      </xdr:nvCxnSpPr>
      <xdr:spPr>
        <a:xfrm flipV="1">
          <a:off x="13512800" y="1433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3" name="円/楕円 272"/>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34307</xdr:rowOff>
    </xdr:from>
    <xdr:ext cx="736600" cy="259045"/>
    <xdr:sp macro="" textlink="">
      <xdr:nvSpPr>
        <xdr:cNvPr id="274" name="テキスト ボックス 273"/>
        <xdr:cNvSpPr txBox="1"/>
      </xdr:nvSpPr>
      <xdr:spPr>
        <a:xfrm>
          <a:off x="15798800" y="1495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5" name="円/楕円 274"/>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76" name="テキスト ボックス 275"/>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53594</xdr:rowOff>
    </xdr:from>
    <xdr:to>
      <xdr:col>21</xdr:col>
      <xdr:colOff>50800</xdr:colOff>
      <xdr:row>83</xdr:row>
      <xdr:rowOff>155194</xdr:rowOff>
    </xdr:to>
    <xdr:sp macro="" textlink="">
      <xdr:nvSpPr>
        <xdr:cNvPr id="277" name="円/楕円 276"/>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165371</xdr:rowOff>
    </xdr:from>
    <xdr:ext cx="762000" cy="259045"/>
    <xdr:sp macro="" textlink="">
      <xdr:nvSpPr>
        <xdr:cNvPr id="278" name="テキスト ボックス 277"/>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121158</xdr:rowOff>
    </xdr:from>
    <xdr:to>
      <xdr:col>19</xdr:col>
      <xdr:colOff>533400</xdr:colOff>
      <xdr:row>84</xdr:row>
      <xdr:rowOff>51308</xdr:rowOff>
    </xdr:to>
    <xdr:sp macro="" textlink="">
      <xdr:nvSpPr>
        <xdr:cNvPr id="279" name="円/楕円 278"/>
        <xdr:cNvSpPr/>
      </xdr:nvSpPr>
      <xdr:spPr>
        <a:xfrm>
          <a:off x="13462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61485</xdr:rowOff>
    </xdr:from>
    <xdr:ext cx="762000" cy="259045"/>
    <xdr:sp macro="" textlink="">
      <xdr:nvSpPr>
        <xdr:cNvPr id="280" name="テキスト ボックス 279"/>
        <xdr:cNvSpPr txBox="1"/>
      </xdr:nvSpPr>
      <xdr:spPr>
        <a:xfrm>
          <a:off x="13131800" y="141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過去からの新規採用抑制策により全国平均、栃木内平均及び類似団体平均のいずれをも下回っている。今後も事務の統廃合により効率化を進めつつ、計画的な職員採用を図り適正職員数の確保に努める。  </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86541</xdr:rowOff>
    </xdr:from>
    <xdr:to>
      <xdr:col>24</xdr:col>
      <xdr:colOff>558800</xdr:colOff>
      <xdr:row>59</xdr:row>
      <xdr:rowOff>98032</xdr:rowOff>
    </xdr:to>
    <xdr:cxnSp macro="">
      <xdr:nvCxnSpPr>
        <xdr:cNvPr id="317" name="直線コネクタ 316"/>
        <xdr:cNvCxnSpPr/>
      </xdr:nvCxnSpPr>
      <xdr:spPr>
        <a:xfrm>
          <a:off x="16179800" y="102020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101479</xdr:rowOff>
    </xdr:to>
    <xdr:cxnSp macro="">
      <xdr:nvCxnSpPr>
        <xdr:cNvPr id="320" name="直線コネクタ 319"/>
        <xdr:cNvCxnSpPr/>
      </xdr:nvCxnSpPr>
      <xdr:spPr>
        <a:xfrm flipV="1">
          <a:off x="15290800" y="1020209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101479</xdr:rowOff>
    </xdr:from>
    <xdr:to>
      <xdr:col>22</xdr:col>
      <xdr:colOff>203200</xdr:colOff>
      <xdr:row>59</xdr:row>
      <xdr:rowOff>116417</xdr:rowOff>
    </xdr:to>
    <xdr:cxnSp macro="">
      <xdr:nvCxnSpPr>
        <xdr:cNvPr id="323" name="直線コネクタ 322"/>
        <xdr:cNvCxnSpPr/>
      </xdr:nvCxnSpPr>
      <xdr:spPr>
        <a:xfrm flipV="1">
          <a:off x="14401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116417</xdr:rowOff>
    </xdr:from>
    <xdr:to>
      <xdr:col>21</xdr:col>
      <xdr:colOff>0</xdr:colOff>
      <xdr:row>59</xdr:row>
      <xdr:rowOff>132504</xdr:rowOff>
    </xdr:to>
    <xdr:cxnSp macro="">
      <xdr:nvCxnSpPr>
        <xdr:cNvPr id="326" name="直線コネクタ 325"/>
        <xdr:cNvCxnSpPr/>
      </xdr:nvCxnSpPr>
      <xdr:spPr>
        <a:xfrm flipV="1">
          <a:off x="13512800" y="102319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47232</xdr:rowOff>
    </xdr:from>
    <xdr:to>
      <xdr:col>24</xdr:col>
      <xdr:colOff>609600</xdr:colOff>
      <xdr:row>59</xdr:row>
      <xdr:rowOff>148832</xdr:rowOff>
    </xdr:to>
    <xdr:sp macro="" textlink="">
      <xdr:nvSpPr>
        <xdr:cNvPr id="336" name="円/楕円 335"/>
        <xdr:cNvSpPr/>
      </xdr:nvSpPr>
      <xdr:spPr>
        <a:xfrm>
          <a:off x="169672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63759</xdr:rowOff>
    </xdr:from>
    <xdr:ext cx="762000" cy="259045"/>
    <xdr:sp macro="" textlink="">
      <xdr:nvSpPr>
        <xdr:cNvPr id="337" name="定員管理の状況該当値テキスト"/>
        <xdr:cNvSpPr txBox="1"/>
      </xdr:nvSpPr>
      <xdr:spPr>
        <a:xfrm>
          <a:off x="17106900" y="100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35741</xdr:rowOff>
    </xdr:from>
    <xdr:to>
      <xdr:col>23</xdr:col>
      <xdr:colOff>457200</xdr:colOff>
      <xdr:row>59</xdr:row>
      <xdr:rowOff>137341</xdr:rowOff>
    </xdr:to>
    <xdr:sp macro="" textlink="">
      <xdr:nvSpPr>
        <xdr:cNvPr id="338" name="円/楕円 337"/>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147518</xdr:rowOff>
    </xdr:from>
    <xdr:ext cx="736600" cy="259045"/>
    <xdr:sp macro="" textlink="">
      <xdr:nvSpPr>
        <xdr:cNvPr id="339" name="テキスト ボックス 338"/>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50679</xdr:rowOff>
    </xdr:from>
    <xdr:to>
      <xdr:col>22</xdr:col>
      <xdr:colOff>254000</xdr:colOff>
      <xdr:row>59</xdr:row>
      <xdr:rowOff>152279</xdr:rowOff>
    </xdr:to>
    <xdr:sp macro="" textlink="">
      <xdr:nvSpPr>
        <xdr:cNvPr id="340" name="円/楕円 339"/>
        <xdr:cNvSpPr/>
      </xdr:nvSpPr>
      <xdr:spPr>
        <a:xfrm>
          <a:off x="15240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162456</xdr:rowOff>
    </xdr:from>
    <xdr:ext cx="762000" cy="259045"/>
    <xdr:sp macro="" textlink="">
      <xdr:nvSpPr>
        <xdr:cNvPr id="341" name="テキスト ボックス 340"/>
        <xdr:cNvSpPr txBox="1"/>
      </xdr:nvSpPr>
      <xdr:spPr>
        <a:xfrm>
          <a:off x="14909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65617</xdr:rowOff>
    </xdr:from>
    <xdr:to>
      <xdr:col>21</xdr:col>
      <xdr:colOff>50800</xdr:colOff>
      <xdr:row>59</xdr:row>
      <xdr:rowOff>167217</xdr:rowOff>
    </xdr:to>
    <xdr:sp macro="" textlink="">
      <xdr:nvSpPr>
        <xdr:cNvPr id="342" name="円/楕円 341"/>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5944</xdr:rowOff>
    </xdr:from>
    <xdr:ext cx="762000" cy="259045"/>
    <xdr:sp macro="" textlink="">
      <xdr:nvSpPr>
        <xdr:cNvPr id="343" name="テキスト ボックス 342"/>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81704</xdr:rowOff>
    </xdr:from>
    <xdr:to>
      <xdr:col>19</xdr:col>
      <xdr:colOff>533400</xdr:colOff>
      <xdr:row>60</xdr:row>
      <xdr:rowOff>11854</xdr:rowOff>
    </xdr:to>
    <xdr:sp macro="" textlink="">
      <xdr:nvSpPr>
        <xdr:cNvPr id="344" name="円/楕円 343"/>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22031</xdr:rowOff>
    </xdr:from>
    <xdr:ext cx="762000" cy="259045"/>
    <xdr:sp macro="" textlink="">
      <xdr:nvSpPr>
        <xdr:cNvPr id="345" name="テキスト ボックス 344"/>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従前から行ってきた起債抑制策により年々数値を減らしており、全国平均、栃木県平均及び類似団体平均のいずれも下回っている状況にある。今後も引き続き起債の新規発行を抑制することで低水準の維持に努める。 </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147638</xdr:rowOff>
    </xdr:to>
    <xdr:cxnSp macro="">
      <xdr:nvCxnSpPr>
        <xdr:cNvPr id="375" name="直線コネクタ 374"/>
        <xdr:cNvCxnSpPr/>
      </xdr:nvCxnSpPr>
      <xdr:spPr>
        <a:xfrm flipV="1">
          <a:off x="16179800" y="676783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40</xdr:row>
      <xdr:rowOff>54610</xdr:rowOff>
    </xdr:to>
    <xdr:cxnSp macro="">
      <xdr:nvCxnSpPr>
        <xdr:cNvPr id="378" name="直線コネクタ 377"/>
        <xdr:cNvCxnSpPr/>
      </xdr:nvCxnSpPr>
      <xdr:spPr>
        <a:xfrm flipV="1">
          <a:off x="15290800" y="683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120968</xdr:rowOff>
    </xdr:to>
    <xdr:cxnSp macro="">
      <xdr:nvCxnSpPr>
        <xdr:cNvPr id="381" name="直線コネクタ 380"/>
        <xdr:cNvCxnSpPr/>
      </xdr:nvCxnSpPr>
      <xdr:spPr>
        <a:xfrm flipV="1">
          <a:off x="14401800" y="69126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41</xdr:row>
      <xdr:rowOff>33972</xdr:rowOff>
    </xdr:to>
    <xdr:cxnSp macro="">
      <xdr:nvCxnSpPr>
        <xdr:cNvPr id="384" name="直線コネクタ 383"/>
        <xdr:cNvCxnSpPr/>
      </xdr:nvCxnSpPr>
      <xdr:spPr>
        <a:xfrm flipV="1">
          <a:off x="13512800" y="69789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4" name="円/楕円 39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5"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6" name="円/楕円 395"/>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7" name="テキスト ボックス 396"/>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8" name="円/楕円 397"/>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9" name="テキスト ボックス 398"/>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0" name="円/楕円 399"/>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10495</xdr:rowOff>
    </xdr:from>
    <xdr:ext cx="762000" cy="259045"/>
    <xdr:sp macro="" textlink="">
      <xdr:nvSpPr>
        <xdr:cNvPr id="401" name="テキスト ボックス 400"/>
        <xdr:cNvSpPr txBox="1"/>
      </xdr:nvSpPr>
      <xdr:spPr>
        <a:xfrm>
          <a:off x="14020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402" name="円/楕円 401"/>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403" name="テキスト ボックス 402"/>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起債の新規発行抑制により地方債現在高を着実に減少させたことで</a:t>
          </a:r>
          <a:r>
            <a:rPr lang="en-US" altLang="ja-JP" sz="1200" b="0" i="0" baseline="0">
              <a:solidFill>
                <a:schemeClr val="dk1"/>
              </a:solidFill>
              <a:effectLst/>
              <a:latin typeface="+mn-lt"/>
              <a:ea typeface="+mn-ea"/>
              <a:cs typeface="+mn-cs"/>
            </a:rPr>
            <a:t>0%</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-16.6%</a:t>
          </a:r>
          <a:r>
            <a:rPr lang="ja-JP" altLang="ja-JP" sz="1200" b="0" i="0" baseline="0">
              <a:solidFill>
                <a:schemeClr val="dk1"/>
              </a:solidFill>
              <a:effectLst/>
              <a:latin typeface="+mn-lt"/>
              <a:ea typeface="+mn-ea"/>
              <a:cs typeface="+mn-cs"/>
            </a:rPr>
            <a:t>）となり、全国平均、栃木県平均及び類似団体平均のいずれも大きく下回っている。今後も引き続き起債の新規発行抑制に努めると同時に、義務的経費の削減を中心とする行財政改革を進め、財政の健全化に努める。 </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32300</xdr:rowOff>
    </xdr:from>
    <xdr:to>
      <xdr:col>22</xdr:col>
      <xdr:colOff>203200</xdr:colOff>
      <xdr:row>14</xdr:row>
      <xdr:rowOff>109516</xdr:rowOff>
    </xdr:to>
    <xdr:cxnSp macro="">
      <xdr:nvCxnSpPr>
        <xdr:cNvPr id="437" name="直線コネクタ 436"/>
        <xdr:cNvCxnSpPr/>
      </xdr:nvCxnSpPr>
      <xdr:spPr>
        <a:xfrm flipV="1">
          <a:off x="14401800" y="2432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109516</xdr:rowOff>
    </xdr:from>
    <xdr:to>
      <xdr:col>21</xdr:col>
      <xdr:colOff>0</xdr:colOff>
      <xdr:row>15</xdr:row>
      <xdr:rowOff>170519</xdr:rowOff>
    </xdr:to>
    <xdr:cxnSp macro="">
      <xdr:nvCxnSpPr>
        <xdr:cNvPr id="440" name="直線コネクタ 439"/>
        <xdr:cNvCxnSpPr/>
      </xdr:nvCxnSpPr>
      <xdr:spPr>
        <a:xfrm flipV="1">
          <a:off x="13512800" y="2509816"/>
          <a:ext cx="889000" cy="2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4" name="テキスト ボックス 443"/>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6" name="テキスト ボックス 445"/>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8" name="テキスト ボックス 447"/>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152950</xdr:rowOff>
    </xdr:from>
    <xdr:to>
      <xdr:col>22</xdr:col>
      <xdr:colOff>254000</xdr:colOff>
      <xdr:row>14</xdr:row>
      <xdr:rowOff>83100</xdr:rowOff>
    </xdr:to>
    <xdr:sp macro="" textlink="">
      <xdr:nvSpPr>
        <xdr:cNvPr id="454" name="円/楕円 453"/>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93277</xdr:rowOff>
    </xdr:from>
    <xdr:ext cx="762000" cy="259045"/>
    <xdr:sp macro="" textlink="">
      <xdr:nvSpPr>
        <xdr:cNvPr id="455" name="テキスト ボックス 454"/>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58716</xdr:rowOff>
    </xdr:from>
    <xdr:to>
      <xdr:col>21</xdr:col>
      <xdr:colOff>50800</xdr:colOff>
      <xdr:row>14</xdr:row>
      <xdr:rowOff>160316</xdr:rowOff>
    </xdr:to>
    <xdr:sp macro="" textlink="">
      <xdr:nvSpPr>
        <xdr:cNvPr id="456" name="円/楕円 455"/>
        <xdr:cNvSpPr/>
      </xdr:nvSpPr>
      <xdr:spPr>
        <a:xfrm>
          <a:off x="14351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170493</xdr:rowOff>
    </xdr:from>
    <xdr:ext cx="762000" cy="259045"/>
    <xdr:sp macro="" textlink="">
      <xdr:nvSpPr>
        <xdr:cNvPr id="457" name="テキスト ボックス 456"/>
        <xdr:cNvSpPr txBox="1"/>
      </xdr:nvSpPr>
      <xdr:spPr>
        <a:xfrm>
          <a:off x="14020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119719</xdr:rowOff>
    </xdr:from>
    <xdr:to>
      <xdr:col>19</xdr:col>
      <xdr:colOff>533400</xdr:colOff>
      <xdr:row>16</xdr:row>
      <xdr:rowOff>49869</xdr:rowOff>
    </xdr:to>
    <xdr:sp macro="" textlink="">
      <xdr:nvSpPr>
        <xdr:cNvPr id="458" name="円/楕円 457"/>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60046</xdr:rowOff>
    </xdr:from>
    <xdr:ext cx="762000" cy="259045"/>
    <xdr:sp macro="" textlink="">
      <xdr:nvSpPr>
        <xdr:cNvPr id="459" name="テキスト ボックス 458"/>
        <xdr:cNvSpPr txBox="1"/>
      </xdr:nvSpPr>
      <xdr:spPr>
        <a:xfrm>
          <a:off x="13131800" y="24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30,162
29,842
70.90
11,313,010
10,445,227
784,906
6,243,231
6,707,233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件費に係る経常収支比率は、全国平均、栃木県平均及び類似団体平均を下回っているが、これは指定管理者制度の導入により直営業務の削減に努めているためである。今後も引き続き、民間での実施可能な部分については委託化を進めるとともに、職員数の適正化や給与水準の適正化を図り、人件費の削減に努める。 </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154432</xdr:rowOff>
    </xdr:to>
    <xdr:cxnSp macro="">
      <xdr:nvCxnSpPr>
        <xdr:cNvPr id="63" name="直線コネクタ 62"/>
        <xdr:cNvCxnSpPr/>
      </xdr:nvCxnSpPr>
      <xdr:spPr>
        <a:xfrm flipV="1">
          <a:off x="3987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5842</xdr:rowOff>
    </xdr:to>
    <xdr:cxnSp macro="">
      <xdr:nvCxnSpPr>
        <xdr:cNvPr id="66" name="直線コネクタ 65"/>
        <xdr:cNvCxnSpPr/>
      </xdr:nvCxnSpPr>
      <xdr:spPr>
        <a:xfrm flipV="1">
          <a:off x="3098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69850</xdr:rowOff>
    </xdr:to>
    <xdr:cxnSp macro="">
      <xdr:nvCxnSpPr>
        <xdr:cNvPr id="69" name="直線コネクタ 68"/>
        <xdr:cNvCxnSpPr/>
      </xdr:nvCxnSpPr>
      <xdr:spPr>
        <a:xfrm flipV="1">
          <a:off x="2209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115570</xdr:rowOff>
    </xdr:to>
    <xdr:cxnSp macro="">
      <xdr:nvCxnSpPr>
        <xdr:cNvPr id="72" name="直線コネクタ 71"/>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2" name="円/楕円 81"/>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3"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4" name="円/楕円 83"/>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5" name="テキスト ボックス 84"/>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6" name="円/楕円 85"/>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7" name="テキスト ボックス 86"/>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8" name="円/楕円 87"/>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9" name="テキスト ボックス 8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1" name="テキスト ボックス 90"/>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係る経常収支比率は全国平均、栃木県平均及び類似団体平均のいずれよりも高い水準となっている。これは指定管理者制度の導入により業務の民間委託化を推進することで、職員人件費等から委託料（物件費）へのシフトが起きているためである。このことは、物件費が上昇しているのに対し、人件費が減少傾向にある比率の推移にも現れているところである。 </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18</xdr:row>
      <xdr:rowOff>127000</xdr:rowOff>
    </xdr:to>
    <xdr:cxnSp macro="">
      <xdr:nvCxnSpPr>
        <xdr:cNvPr id="121" name="直線コネクタ 120"/>
        <xdr:cNvCxnSpPr/>
      </xdr:nvCxnSpPr>
      <xdr:spPr>
        <a:xfrm>
          <a:off x="15671800" y="31948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35560</xdr:rowOff>
    </xdr:from>
    <xdr:to>
      <xdr:col>22</xdr:col>
      <xdr:colOff>565150</xdr:colOff>
      <xdr:row>18</xdr:row>
      <xdr:rowOff>108712</xdr:rowOff>
    </xdr:to>
    <xdr:cxnSp macro="">
      <xdr:nvCxnSpPr>
        <xdr:cNvPr id="124" name="直線コネクタ 123"/>
        <xdr:cNvCxnSpPr/>
      </xdr:nvCxnSpPr>
      <xdr:spPr>
        <a:xfrm>
          <a:off x="14782800" y="3121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58420</xdr:rowOff>
    </xdr:to>
    <xdr:cxnSp macro="">
      <xdr:nvCxnSpPr>
        <xdr:cNvPr id="127" name="直線コネクタ 126"/>
        <xdr:cNvCxnSpPr/>
      </xdr:nvCxnSpPr>
      <xdr:spPr>
        <a:xfrm flipV="1">
          <a:off x="13893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18</xdr:row>
      <xdr:rowOff>58420</xdr:rowOff>
    </xdr:to>
    <xdr:cxnSp macro="">
      <xdr:nvCxnSpPr>
        <xdr:cNvPr id="130" name="直線コネクタ 129"/>
        <xdr:cNvCxnSpPr/>
      </xdr:nvCxnSpPr>
      <xdr:spPr>
        <a:xfrm>
          <a:off x="13004800" y="3025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0" name="円/楕円 13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2" name="円/楕円 141"/>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3" name="テキスト ボックス 142"/>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44" name="円/楕円 143"/>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45" name="テキスト ボックス 144"/>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46" name="円/楕円 145"/>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47" name="テキスト ボックス 146"/>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8" name="円/楕円 147"/>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49" name="テキスト ボックス 148"/>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扶助費に係る経常収支比率は、依然として全国平均、栃木県平均及び類似団体平均を下回っているが、ここ数年で急激な増加傾向にある。一因として、高齢化による高齢者医療費の増加、また障害福祉サービス費の増加が挙げられる。急激な高齢化に対応しつつ、高齢者福祉及び障害福祉の動向に注意していく必要がある。 </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78015</xdr:rowOff>
    </xdr:to>
    <xdr:cxnSp macro="">
      <xdr:nvCxnSpPr>
        <xdr:cNvPr id="184" name="直線コネクタ 183"/>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61685</xdr:rowOff>
    </xdr:to>
    <xdr:cxnSp macro="">
      <xdr:nvCxnSpPr>
        <xdr:cNvPr id="187" name="直線コネクタ 186"/>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61685</xdr:rowOff>
    </xdr:to>
    <xdr:cxnSp macro="">
      <xdr:nvCxnSpPr>
        <xdr:cNvPr id="190" name="直線コネクタ 189"/>
        <xdr:cNvCxnSpPr/>
      </xdr:nvCxnSpPr>
      <xdr:spPr>
        <a:xfrm>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45357</xdr:rowOff>
    </xdr:to>
    <xdr:cxnSp macro="">
      <xdr:nvCxnSpPr>
        <xdr:cNvPr id="193" name="直線コネクタ 192"/>
        <xdr:cNvCxnSpPr/>
      </xdr:nvCxnSpPr>
      <xdr:spPr>
        <a:xfrm>
          <a:off x="1320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5" name="円/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07" name="円/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208" name="テキスト ボックス 20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09" name="円/楕円 20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0" name="テキスト ボックス 209"/>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1" name="円/楕円 21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2" name="テキスト ボックス 21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に努める。 </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1270</xdr:rowOff>
    </xdr:to>
    <xdr:cxnSp macro="">
      <xdr:nvCxnSpPr>
        <xdr:cNvPr id="245" name="直線コネクタ 244"/>
        <xdr:cNvCxnSpPr/>
      </xdr:nvCxnSpPr>
      <xdr:spPr>
        <a:xfrm flipV="1">
          <a:off x="15671800" y="9408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55</xdr:row>
      <xdr:rowOff>1270</xdr:rowOff>
    </xdr:to>
    <xdr:cxnSp macro="">
      <xdr:nvCxnSpPr>
        <xdr:cNvPr id="248" name="直線コネクタ 247"/>
        <xdr:cNvCxnSpPr/>
      </xdr:nvCxnSpPr>
      <xdr:spPr>
        <a:xfrm>
          <a:off x="14782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142240</xdr:rowOff>
    </xdr:to>
    <xdr:cxnSp macro="">
      <xdr:nvCxnSpPr>
        <xdr:cNvPr id="251" name="直線コネクタ 250"/>
        <xdr:cNvCxnSpPr/>
      </xdr:nvCxnSpPr>
      <xdr:spPr>
        <a:xfrm flipV="1">
          <a:off x="13893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142240</xdr:rowOff>
    </xdr:to>
    <xdr:cxnSp macro="">
      <xdr:nvCxnSpPr>
        <xdr:cNvPr id="254" name="直線コネクタ 253"/>
        <xdr:cNvCxnSpPr/>
      </xdr:nvCxnSpPr>
      <xdr:spPr>
        <a:xfrm>
          <a:off x="13004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4" name="円/楕円 263"/>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5"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6" name="円/楕円 26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7" name="テキスト ボックス 26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68" name="円/楕円 267"/>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69" name="テキスト ボックス 268"/>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0" name="円/楕円 269"/>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1" name="テキスト ボックス 270"/>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2" name="円/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3" name="テキスト ボックス 27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補助費等に係る経常収支比率は全国平均、栃木県平均よりも高いものの、類似団体平均よりも低い数値となっている。 補助費等のうち、約７割が一部事務組合への負担金となっている。また、補助金・交付金の適正な支出に向けて、補助金を交付するのが適当な事業を行っているか等について</a:t>
          </a:r>
          <a:r>
            <a:rPr lang="ja-JP" altLang="en-US" sz="1200" b="0" i="0" baseline="0">
              <a:solidFill>
                <a:schemeClr val="dk1"/>
              </a:solidFill>
              <a:effectLst/>
              <a:latin typeface="+mn-lt"/>
              <a:ea typeface="+mn-ea"/>
              <a:cs typeface="+mn-cs"/>
            </a:rPr>
            <a:t>毎年度廃止を含めて額の精査を行っている。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92710</xdr:rowOff>
    </xdr:to>
    <xdr:cxnSp macro="">
      <xdr:nvCxnSpPr>
        <xdr:cNvPr id="306" name="直線コネクタ 305"/>
        <xdr:cNvCxnSpPr/>
      </xdr:nvCxnSpPr>
      <xdr:spPr>
        <a:xfrm flipV="1">
          <a:off x="15671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123190</xdr:rowOff>
    </xdr:to>
    <xdr:cxnSp macro="">
      <xdr:nvCxnSpPr>
        <xdr:cNvPr id="309" name="直線コネクタ 308"/>
        <xdr:cNvCxnSpPr/>
      </xdr:nvCxnSpPr>
      <xdr:spPr>
        <a:xfrm flipV="1">
          <a:off x="14782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123190</xdr:rowOff>
    </xdr:from>
    <xdr:to>
      <xdr:col>21</xdr:col>
      <xdr:colOff>361950</xdr:colOff>
      <xdr:row>36</xdr:row>
      <xdr:rowOff>27940</xdr:rowOff>
    </xdr:to>
    <xdr:cxnSp macro="">
      <xdr:nvCxnSpPr>
        <xdr:cNvPr id="312" name="直線コネクタ 311"/>
        <xdr:cNvCxnSpPr/>
      </xdr:nvCxnSpPr>
      <xdr:spPr>
        <a:xfrm flipV="1">
          <a:off x="13893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27940</xdr:rowOff>
    </xdr:from>
    <xdr:to>
      <xdr:col>20</xdr:col>
      <xdr:colOff>158750</xdr:colOff>
      <xdr:row>36</xdr:row>
      <xdr:rowOff>66040</xdr:rowOff>
    </xdr:to>
    <xdr:cxnSp macro="">
      <xdr:nvCxnSpPr>
        <xdr:cNvPr id="315" name="直線コネクタ 314"/>
        <xdr:cNvCxnSpPr/>
      </xdr:nvCxnSpPr>
      <xdr:spPr>
        <a:xfrm flipV="1">
          <a:off x="13004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25" name="円/楕円 324"/>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26"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7" name="円/楕円 326"/>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8" name="テキスト ボックス 327"/>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72390</xdr:rowOff>
    </xdr:from>
    <xdr:to>
      <xdr:col>21</xdr:col>
      <xdr:colOff>412750</xdr:colOff>
      <xdr:row>36</xdr:row>
      <xdr:rowOff>2540</xdr:rowOff>
    </xdr:to>
    <xdr:sp macro="" textlink="">
      <xdr:nvSpPr>
        <xdr:cNvPr id="329" name="円/楕円 328"/>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30" name="テキスト ボックス 329"/>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148590</xdr:rowOff>
    </xdr:from>
    <xdr:to>
      <xdr:col>20</xdr:col>
      <xdr:colOff>209550</xdr:colOff>
      <xdr:row>36</xdr:row>
      <xdr:rowOff>78740</xdr:rowOff>
    </xdr:to>
    <xdr:sp macro="" textlink="">
      <xdr:nvSpPr>
        <xdr:cNvPr id="331" name="円/楕円 330"/>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32" name="テキスト ボックス 331"/>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3" name="円/楕円 332"/>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34" name="テキスト ボックス 333"/>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従前から行ってきた起債抑制策により年々数値を減らしており、全国平均、類似団体平均を下回っている状況にある。今後も将来的な負担に十分留意しつつ、引き続き起債の新規発行を抑制することで、過度に起債に依存することのない財政運営を行い低水準の維持に努める。 </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58420</xdr:rowOff>
    </xdr:to>
    <xdr:cxnSp macro="">
      <xdr:nvCxnSpPr>
        <xdr:cNvPr id="364" name="直線コネクタ 363"/>
        <xdr:cNvCxnSpPr/>
      </xdr:nvCxnSpPr>
      <xdr:spPr>
        <a:xfrm flipV="1">
          <a:off x="3987800" y="13074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77</xdr:row>
      <xdr:rowOff>5842</xdr:rowOff>
    </xdr:to>
    <xdr:cxnSp macro="">
      <xdr:nvCxnSpPr>
        <xdr:cNvPr id="367" name="直線コネクタ 366"/>
        <xdr:cNvCxnSpPr/>
      </xdr:nvCxnSpPr>
      <xdr:spPr>
        <a:xfrm flipV="1">
          <a:off x="3098800" y="13088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42418</xdr:rowOff>
    </xdr:to>
    <xdr:cxnSp macro="">
      <xdr:nvCxnSpPr>
        <xdr:cNvPr id="370" name="直線コネクタ 369"/>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69850</xdr:rowOff>
    </xdr:to>
    <xdr:cxnSp macro="">
      <xdr:nvCxnSpPr>
        <xdr:cNvPr id="373" name="直線コネクタ 372"/>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3" name="円/楕円 382"/>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4"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5" name="円/楕円 38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6" name="テキスト ボックス 38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89" name="円/楕円 388"/>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0" name="テキスト ボックス 389"/>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1" name="円/楕円 39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以外に係る経常収支比率は、全国平均、栃木県平均、類似団体平均のいずれをも下回っている。内訳として、主に人件費、補助費等、物件費が主なものであり、今後も引き続き適正な定員管理による人件費の削減等により各費目の歳出削減に努める。 </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27939</xdr:rowOff>
    </xdr:to>
    <xdr:cxnSp macro="">
      <xdr:nvCxnSpPr>
        <xdr:cNvPr id="425" name="直線コネクタ 424"/>
        <xdr:cNvCxnSpPr/>
      </xdr:nvCxnSpPr>
      <xdr:spPr>
        <a:xfrm flipV="1">
          <a:off x="15671800" y="13195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27939</xdr:rowOff>
    </xdr:to>
    <xdr:cxnSp macro="">
      <xdr:nvCxnSpPr>
        <xdr:cNvPr id="428" name="直線コネクタ 427"/>
        <xdr:cNvCxnSpPr/>
      </xdr:nvCxnSpPr>
      <xdr:spPr>
        <a:xfrm>
          <a:off x="14782800" y="13176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96520</xdr:rowOff>
    </xdr:to>
    <xdr:cxnSp macro="">
      <xdr:nvCxnSpPr>
        <xdr:cNvPr id="431" name="直線コネクタ 430"/>
        <xdr:cNvCxnSpPr/>
      </xdr:nvCxnSpPr>
      <xdr:spPr>
        <a:xfrm flipV="1">
          <a:off x="13893800" y="131762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96520</xdr:rowOff>
    </xdr:to>
    <xdr:cxnSp macro="">
      <xdr:nvCxnSpPr>
        <xdr:cNvPr id="434" name="直線コネクタ 433"/>
        <xdr:cNvCxnSpPr/>
      </xdr:nvCxnSpPr>
      <xdr:spPr>
        <a:xfrm>
          <a:off x="13004800" y="13214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4" name="円/楕円 443"/>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5"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6" name="円/楕円 445"/>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7" name="テキスト ボックス 44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8" name="円/楕円 447"/>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9" name="テキスト ボックス 448"/>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0" name="円/楕円 449"/>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1" name="テキスト ボックス 450"/>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2" name="円/楕円 451"/>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53" name="テキスト ボックス 452"/>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145353</xdr:rowOff>
    </xdr:from>
    <xdr:to>
      <xdr:col>4</xdr:col>
      <xdr:colOff>1117600</xdr:colOff>
      <xdr:row>18</xdr:row>
      <xdr:rowOff>165895</xdr:rowOff>
    </xdr:to>
    <xdr:cxnSp macro="">
      <xdr:nvCxnSpPr>
        <xdr:cNvPr id="52" name="直線コネクタ 51"/>
        <xdr:cNvCxnSpPr/>
      </xdr:nvCxnSpPr>
      <xdr:spPr bwMode="auto">
        <a:xfrm>
          <a:off x="5003800" y="3279078"/>
          <a:ext cx="6477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114786</xdr:rowOff>
    </xdr:from>
    <xdr:to>
      <xdr:col>4</xdr:col>
      <xdr:colOff>469900</xdr:colOff>
      <xdr:row>18</xdr:row>
      <xdr:rowOff>145353</xdr:rowOff>
    </xdr:to>
    <xdr:cxnSp macro="">
      <xdr:nvCxnSpPr>
        <xdr:cNvPr id="55" name="直線コネクタ 54"/>
        <xdr:cNvCxnSpPr/>
      </xdr:nvCxnSpPr>
      <xdr:spPr bwMode="auto">
        <a:xfrm>
          <a:off x="4305300" y="3248511"/>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108941</xdr:rowOff>
    </xdr:from>
    <xdr:to>
      <xdr:col>3</xdr:col>
      <xdr:colOff>904875</xdr:colOff>
      <xdr:row>18</xdr:row>
      <xdr:rowOff>114786</xdr:rowOff>
    </xdr:to>
    <xdr:cxnSp macro="">
      <xdr:nvCxnSpPr>
        <xdr:cNvPr id="58" name="直線コネクタ 57"/>
        <xdr:cNvCxnSpPr/>
      </xdr:nvCxnSpPr>
      <xdr:spPr bwMode="auto">
        <a:xfrm>
          <a:off x="3606800" y="3242666"/>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93809</xdr:rowOff>
    </xdr:from>
    <xdr:to>
      <xdr:col>3</xdr:col>
      <xdr:colOff>206375</xdr:colOff>
      <xdr:row>18</xdr:row>
      <xdr:rowOff>108941</xdr:rowOff>
    </xdr:to>
    <xdr:cxnSp macro="">
      <xdr:nvCxnSpPr>
        <xdr:cNvPr id="61" name="直線コネクタ 60"/>
        <xdr:cNvCxnSpPr/>
      </xdr:nvCxnSpPr>
      <xdr:spPr bwMode="auto">
        <a:xfrm>
          <a:off x="2908300" y="3227534"/>
          <a:ext cx="698500" cy="1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115095</xdr:rowOff>
    </xdr:from>
    <xdr:to>
      <xdr:col>5</xdr:col>
      <xdr:colOff>34925</xdr:colOff>
      <xdr:row>19</xdr:row>
      <xdr:rowOff>45245</xdr:rowOff>
    </xdr:to>
    <xdr:sp macro="" textlink="">
      <xdr:nvSpPr>
        <xdr:cNvPr id="71" name="円/楕円 70"/>
        <xdr:cNvSpPr/>
      </xdr:nvSpPr>
      <xdr:spPr bwMode="auto">
        <a:xfrm>
          <a:off x="5600700" y="324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87172</xdr:rowOff>
    </xdr:from>
    <xdr:ext cx="762000" cy="259045"/>
    <xdr:sp macro="" textlink="">
      <xdr:nvSpPr>
        <xdr:cNvPr id="72" name="人口1人当たり決算額の推移該当値テキスト130"/>
        <xdr:cNvSpPr txBox="1"/>
      </xdr:nvSpPr>
      <xdr:spPr>
        <a:xfrm>
          <a:off x="5740400" y="322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94553</xdr:rowOff>
    </xdr:from>
    <xdr:to>
      <xdr:col>4</xdr:col>
      <xdr:colOff>520700</xdr:colOff>
      <xdr:row>19</xdr:row>
      <xdr:rowOff>24703</xdr:rowOff>
    </xdr:to>
    <xdr:sp macro="" textlink="">
      <xdr:nvSpPr>
        <xdr:cNvPr id="73" name="円/楕円 72"/>
        <xdr:cNvSpPr/>
      </xdr:nvSpPr>
      <xdr:spPr bwMode="auto">
        <a:xfrm>
          <a:off x="4953000" y="32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9480</xdr:rowOff>
    </xdr:from>
    <xdr:ext cx="736600" cy="259045"/>
    <xdr:sp macro="" textlink="">
      <xdr:nvSpPr>
        <xdr:cNvPr id="74" name="テキスト ボックス 73"/>
        <xdr:cNvSpPr txBox="1"/>
      </xdr:nvSpPr>
      <xdr:spPr>
        <a:xfrm>
          <a:off x="4622800" y="331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63986</xdr:rowOff>
    </xdr:from>
    <xdr:to>
      <xdr:col>3</xdr:col>
      <xdr:colOff>955675</xdr:colOff>
      <xdr:row>18</xdr:row>
      <xdr:rowOff>165586</xdr:rowOff>
    </xdr:to>
    <xdr:sp macro="" textlink="">
      <xdr:nvSpPr>
        <xdr:cNvPr id="75" name="円/楕円 74"/>
        <xdr:cNvSpPr/>
      </xdr:nvSpPr>
      <xdr:spPr bwMode="auto">
        <a:xfrm>
          <a:off x="4254500" y="319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150363</xdr:rowOff>
    </xdr:from>
    <xdr:ext cx="762000" cy="259045"/>
    <xdr:sp macro="" textlink="">
      <xdr:nvSpPr>
        <xdr:cNvPr id="76" name="テキスト ボックス 75"/>
        <xdr:cNvSpPr txBox="1"/>
      </xdr:nvSpPr>
      <xdr:spPr>
        <a:xfrm>
          <a:off x="3924300" y="32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58141</xdr:rowOff>
    </xdr:from>
    <xdr:to>
      <xdr:col>3</xdr:col>
      <xdr:colOff>257175</xdr:colOff>
      <xdr:row>18</xdr:row>
      <xdr:rowOff>159741</xdr:rowOff>
    </xdr:to>
    <xdr:sp macro="" textlink="">
      <xdr:nvSpPr>
        <xdr:cNvPr id="77" name="円/楕円 76"/>
        <xdr:cNvSpPr/>
      </xdr:nvSpPr>
      <xdr:spPr bwMode="auto">
        <a:xfrm>
          <a:off x="3556000" y="31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144518</xdr:rowOff>
    </xdr:from>
    <xdr:ext cx="762000" cy="259045"/>
    <xdr:sp macro="" textlink="">
      <xdr:nvSpPr>
        <xdr:cNvPr id="78" name="テキスト ボックス 77"/>
        <xdr:cNvSpPr txBox="1"/>
      </xdr:nvSpPr>
      <xdr:spPr>
        <a:xfrm>
          <a:off x="3225800" y="32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43009</xdr:rowOff>
    </xdr:from>
    <xdr:to>
      <xdr:col>2</xdr:col>
      <xdr:colOff>692150</xdr:colOff>
      <xdr:row>18</xdr:row>
      <xdr:rowOff>144609</xdr:rowOff>
    </xdr:to>
    <xdr:sp macro="" textlink="">
      <xdr:nvSpPr>
        <xdr:cNvPr id="79" name="円/楕円 78"/>
        <xdr:cNvSpPr/>
      </xdr:nvSpPr>
      <xdr:spPr bwMode="auto">
        <a:xfrm>
          <a:off x="2857500" y="317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129386</xdr:rowOff>
    </xdr:from>
    <xdr:ext cx="762000" cy="259045"/>
    <xdr:sp macro="" textlink="">
      <xdr:nvSpPr>
        <xdr:cNvPr id="80" name="テキスト ボックス 79"/>
        <xdr:cNvSpPr txBox="1"/>
      </xdr:nvSpPr>
      <xdr:spPr>
        <a:xfrm>
          <a:off x="2527300" y="326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34131</xdr:rowOff>
    </xdr:from>
    <xdr:to>
      <xdr:col>4</xdr:col>
      <xdr:colOff>1117600</xdr:colOff>
      <xdr:row>36</xdr:row>
      <xdr:rowOff>35351</xdr:rowOff>
    </xdr:to>
    <xdr:cxnSp macro="">
      <xdr:nvCxnSpPr>
        <xdr:cNvPr id="113" name="直線コネクタ 112"/>
        <xdr:cNvCxnSpPr/>
      </xdr:nvCxnSpPr>
      <xdr:spPr bwMode="auto">
        <a:xfrm>
          <a:off x="5003800" y="6987381"/>
          <a:ext cx="6477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266560</xdr:rowOff>
    </xdr:from>
    <xdr:to>
      <xdr:col>4</xdr:col>
      <xdr:colOff>469900</xdr:colOff>
      <xdr:row>36</xdr:row>
      <xdr:rowOff>34131</xdr:rowOff>
    </xdr:to>
    <xdr:cxnSp macro="">
      <xdr:nvCxnSpPr>
        <xdr:cNvPr id="116" name="直線コネクタ 115"/>
        <xdr:cNvCxnSpPr/>
      </xdr:nvCxnSpPr>
      <xdr:spPr bwMode="auto">
        <a:xfrm>
          <a:off x="4305300" y="6876910"/>
          <a:ext cx="698500" cy="110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252025</xdr:rowOff>
    </xdr:from>
    <xdr:to>
      <xdr:col>3</xdr:col>
      <xdr:colOff>904875</xdr:colOff>
      <xdr:row>35</xdr:row>
      <xdr:rowOff>266560</xdr:rowOff>
    </xdr:to>
    <xdr:cxnSp macro="">
      <xdr:nvCxnSpPr>
        <xdr:cNvPr id="119" name="直線コネクタ 118"/>
        <xdr:cNvCxnSpPr/>
      </xdr:nvCxnSpPr>
      <xdr:spPr bwMode="auto">
        <a:xfrm>
          <a:off x="3606800" y="6862375"/>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239243</xdr:rowOff>
    </xdr:from>
    <xdr:to>
      <xdr:col>3</xdr:col>
      <xdr:colOff>206375</xdr:colOff>
      <xdr:row>35</xdr:row>
      <xdr:rowOff>252025</xdr:rowOff>
    </xdr:to>
    <xdr:cxnSp macro="">
      <xdr:nvCxnSpPr>
        <xdr:cNvPr id="122" name="直線コネクタ 121"/>
        <xdr:cNvCxnSpPr/>
      </xdr:nvCxnSpPr>
      <xdr:spPr bwMode="auto">
        <a:xfrm>
          <a:off x="2908300" y="6849593"/>
          <a:ext cx="698500" cy="1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327451</xdr:rowOff>
    </xdr:from>
    <xdr:to>
      <xdr:col>5</xdr:col>
      <xdr:colOff>34925</xdr:colOff>
      <xdr:row>36</xdr:row>
      <xdr:rowOff>86151</xdr:rowOff>
    </xdr:to>
    <xdr:sp macro="" textlink="">
      <xdr:nvSpPr>
        <xdr:cNvPr id="132" name="円/楕円 131"/>
        <xdr:cNvSpPr/>
      </xdr:nvSpPr>
      <xdr:spPr bwMode="auto">
        <a:xfrm>
          <a:off x="5600700" y="693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299528</xdr:rowOff>
    </xdr:from>
    <xdr:ext cx="762000" cy="259045"/>
    <xdr:sp macro="" textlink="">
      <xdr:nvSpPr>
        <xdr:cNvPr id="133" name="人口1人当たり決算額の推移該当値テキスト445"/>
        <xdr:cNvSpPr txBox="1"/>
      </xdr:nvSpPr>
      <xdr:spPr>
        <a:xfrm>
          <a:off x="5740400" y="690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326231</xdr:rowOff>
    </xdr:from>
    <xdr:to>
      <xdr:col>4</xdr:col>
      <xdr:colOff>520700</xdr:colOff>
      <xdr:row>36</xdr:row>
      <xdr:rowOff>84931</xdr:rowOff>
    </xdr:to>
    <xdr:sp macro="" textlink="">
      <xdr:nvSpPr>
        <xdr:cNvPr id="134" name="円/楕円 133"/>
        <xdr:cNvSpPr/>
      </xdr:nvSpPr>
      <xdr:spPr bwMode="auto">
        <a:xfrm>
          <a:off x="4953000" y="693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69708</xdr:rowOff>
    </xdr:from>
    <xdr:ext cx="736600" cy="259045"/>
    <xdr:sp macro="" textlink="">
      <xdr:nvSpPr>
        <xdr:cNvPr id="135" name="テキスト ボックス 134"/>
        <xdr:cNvSpPr txBox="1"/>
      </xdr:nvSpPr>
      <xdr:spPr>
        <a:xfrm>
          <a:off x="4622800" y="702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215760</xdr:rowOff>
    </xdr:from>
    <xdr:to>
      <xdr:col>3</xdr:col>
      <xdr:colOff>955675</xdr:colOff>
      <xdr:row>35</xdr:row>
      <xdr:rowOff>317360</xdr:rowOff>
    </xdr:to>
    <xdr:sp macro="" textlink="">
      <xdr:nvSpPr>
        <xdr:cNvPr id="136" name="円/楕円 135"/>
        <xdr:cNvSpPr/>
      </xdr:nvSpPr>
      <xdr:spPr bwMode="auto">
        <a:xfrm>
          <a:off x="4254500" y="682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302137</xdr:rowOff>
    </xdr:from>
    <xdr:ext cx="762000" cy="259045"/>
    <xdr:sp macro="" textlink="">
      <xdr:nvSpPr>
        <xdr:cNvPr id="137" name="テキスト ボックス 136"/>
        <xdr:cNvSpPr txBox="1"/>
      </xdr:nvSpPr>
      <xdr:spPr>
        <a:xfrm>
          <a:off x="3924300" y="691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201225</xdr:rowOff>
    </xdr:from>
    <xdr:to>
      <xdr:col>3</xdr:col>
      <xdr:colOff>257175</xdr:colOff>
      <xdr:row>35</xdr:row>
      <xdr:rowOff>302825</xdr:rowOff>
    </xdr:to>
    <xdr:sp macro="" textlink="">
      <xdr:nvSpPr>
        <xdr:cNvPr id="138" name="円/楕円 137"/>
        <xdr:cNvSpPr/>
      </xdr:nvSpPr>
      <xdr:spPr bwMode="auto">
        <a:xfrm>
          <a:off x="3556000" y="681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287602</xdr:rowOff>
    </xdr:from>
    <xdr:ext cx="762000" cy="259045"/>
    <xdr:sp macro="" textlink="">
      <xdr:nvSpPr>
        <xdr:cNvPr id="139" name="テキスト ボックス 138"/>
        <xdr:cNvSpPr txBox="1"/>
      </xdr:nvSpPr>
      <xdr:spPr>
        <a:xfrm>
          <a:off x="3225800" y="689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188443</xdr:rowOff>
    </xdr:from>
    <xdr:to>
      <xdr:col>2</xdr:col>
      <xdr:colOff>692150</xdr:colOff>
      <xdr:row>35</xdr:row>
      <xdr:rowOff>290043</xdr:rowOff>
    </xdr:to>
    <xdr:sp macro="" textlink="">
      <xdr:nvSpPr>
        <xdr:cNvPr id="140" name="円/楕円 139"/>
        <xdr:cNvSpPr/>
      </xdr:nvSpPr>
      <xdr:spPr bwMode="auto">
        <a:xfrm>
          <a:off x="2857500" y="679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274820</xdr:rowOff>
    </xdr:from>
    <xdr:ext cx="762000" cy="259045"/>
    <xdr:sp macro="" textlink="">
      <xdr:nvSpPr>
        <xdr:cNvPr id="141" name="テキスト ボックス 140"/>
        <xdr:cNvSpPr txBox="1"/>
      </xdr:nvSpPr>
      <xdr:spPr>
        <a:xfrm>
          <a:off x="2527300" y="68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近年は実質収支においては黒字であったが、実質単年度収支において赤字となっていた。主な要因としては、平成</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年の急激な世界不況の影響により町内企業の業績が悪化、平成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年度に新規の起債発行を抑制した分を財政調整基金を取り崩すことで財政のバランスを取ったこと、平成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年度に町内の大手企業が撤退したことで固定資産税・法人町民税の減収を招いたこと、そして平成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年度末に発生した東日本大震災の影響が要因として挙げられる。しかし、平成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年度には東</a:t>
          </a:r>
          <a:r>
            <a:rPr lang="ja-JP" altLang="en-US" sz="1200" b="0" i="0" baseline="0">
              <a:solidFill>
                <a:schemeClr val="dk1"/>
              </a:solidFill>
              <a:effectLst/>
              <a:latin typeface="+mn-lt"/>
              <a:ea typeface="+mn-ea"/>
              <a:cs typeface="+mn-cs"/>
            </a:rPr>
            <a:t>日本</a:t>
          </a:r>
          <a:r>
            <a:rPr lang="ja-JP" altLang="ja-JP" sz="1200" b="0" i="0" baseline="0">
              <a:solidFill>
                <a:schemeClr val="dk1"/>
              </a:solidFill>
              <a:effectLst/>
              <a:latin typeface="+mn-lt"/>
              <a:ea typeface="+mn-ea"/>
              <a:cs typeface="+mn-cs"/>
            </a:rPr>
            <a:t>大震災による復旧復興事業が減少してきたため、実質単年度収支も黒字となった。今後は、普通交付税を含めた一般財源の確保が一段と厳しい状況となる見込みであり、財政調整基金を始めとする各種基金の運用による財政運営を行っていく。 </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連結実質赤字比率については、全会計において黒字であり赤字比率はない。しかしながら実質収支比率と同様に、一般会計において今後は普通交付税を含めた一般財源の確保が厳しい状況となる見込みであり、財政調整基金を始めとする各種基金の運用による財政運営が求められるため、注視していく必要がある。 </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実質公債費比率は３カ年平均で</a:t>
          </a:r>
          <a:r>
            <a:rPr lang="en-US" altLang="ja-JP" sz="1200" b="0" i="0" baseline="0">
              <a:solidFill>
                <a:schemeClr val="dk1"/>
              </a:solidFill>
              <a:effectLst/>
              <a:latin typeface="+mn-lt"/>
              <a:ea typeface="+mn-ea"/>
              <a:cs typeface="+mn-cs"/>
            </a:rPr>
            <a:t>6.4%</a:t>
          </a:r>
          <a:r>
            <a:rPr lang="ja-JP" altLang="ja-JP" sz="1200" b="0" i="0" baseline="0">
              <a:solidFill>
                <a:schemeClr val="dk1"/>
              </a:solidFill>
              <a:effectLst/>
              <a:latin typeface="+mn-lt"/>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引き続き低水準の維持に努める。 </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将来負担比率は年々減少を続けており、その分子も年々減少している。要因として、まず地方債の新規発行抑制による地方債現在高の減少が挙げられる。また充当可能基金、充当可能特定歳入、基準財政需要額算入見込額のそれぞれについても年々増加傾向にあり、将来負担比率減少の一因となっている。今後も地方債発行の抑制や基金の運用の適正化に努め、低水準での推移に努める。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11313010</v>
      </c>
      <c r="BO4" s="349"/>
      <c r="BP4" s="349"/>
      <c r="BQ4" s="349"/>
      <c r="BR4" s="349"/>
      <c r="BS4" s="349"/>
      <c r="BT4" s="349"/>
      <c r="BU4" s="350"/>
      <c r="BV4" s="348">
        <v>10464287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12.6</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10445227</v>
      </c>
      <c r="BO5" s="386"/>
      <c r="BP5" s="386"/>
      <c r="BQ5" s="386"/>
      <c r="BR5" s="386"/>
      <c r="BS5" s="386"/>
      <c r="BT5" s="386"/>
      <c r="BU5" s="387"/>
      <c r="BV5" s="385">
        <v>9368891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78.7</v>
      </c>
      <c r="CU5" s="383"/>
      <c r="CV5" s="383"/>
      <c r="CW5" s="383"/>
      <c r="CX5" s="383"/>
      <c r="CY5" s="383"/>
      <c r="CZ5" s="383"/>
      <c r="DA5" s="384"/>
      <c r="DB5" s="382">
        <v>79.900000000000006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867783</v>
      </c>
      <c r="BO6" s="386"/>
      <c r="BP6" s="386"/>
      <c r="BQ6" s="386"/>
      <c r="BR6" s="386"/>
      <c r="BS6" s="386"/>
      <c r="BT6" s="386"/>
      <c r="BU6" s="387"/>
      <c r="BV6" s="385">
        <v>1095396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82877</v>
      </c>
      <c r="BO7" s="386"/>
      <c r="BP7" s="386"/>
      <c r="BQ7" s="386"/>
      <c r="BR7" s="386"/>
      <c r="BS7" s="386"/>
      <c r="BT7" s="386"/>
      <c r="BU7" s="387"/>
      <c r="BV7" s="385">
        <v>735558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6243231</v>
      </c>
      <c r="CU7" s="386"/>
      <c r="CV7" s="386"/>
      <c r="CW7" s="386"/>
      <c r="CX7" s="386"/>
      <c r="CY7" s="386"/>
      <c r="CZ7" s="386"/>
      <c r="DA7" s="387"/>
      <c r="DB7" s="385">
        <v>6194049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784906</v>
      </c>
      <c r="BO8" s="386"/>
      <c r="BP8" s="386"/>
      <c r="BQ8" s="386"/>
      <c r="BR8" s="386"/>
      <c r="BS8" s="386"/>
      <c r="BT8" s="386"/>
      <c r="BU8" s="387"/>
      <c r="BV8" s="385">
        <v>359838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30436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425068</v>
      </c>
      <c r="BO9" s="386"/>
      <c r="BP9" s="386"/>
      <c r="BQ9" s="386"/>
      <c r="BR9" s="386"/>
      <c r="BS9" s="386"/>
      <c r="BT9" s="386"/>
      <c r="BU9" s="387"/>
      <c r="BV9" s="385">
        <v>-89817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30915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64168</v>
      </c>
      <c r="BO10" s="386"/>
      <c r="BP10" s="386"/>
      <c r="BQ10" s="386"/>
      <c r="BR10" s="386"/>
      <c r="BS10" s="386"/>
      <c r="BT10" s="386"/>
      <c r="BU10" s="387"/>
      <c r="BV10" s="385">
        <v>402798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1192</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30162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29842</v>
      </c>
      <c r="S13" s="467"/>
      <c r="T13" s="467"/>
      <c r="U13" s="467"/>
      <c r="V13" s="468"/>
      <c r="W13" s="401" t="s">
        <v>123</v>
      </c>
      <c r="X13" s="402"/>
      <c r="Y13" s="402"/>
      <c r="Z13" s="402"/>
      <c r="AA13" s="402"/>
      <c r="AB13" s="392"/>
      <c r="AC13" s="436">
        <v>1502</v>
      </c>
      <c r="AD13" s="437"/>
      <c r="AE13" s="437"/>
      <c r="AF13" s="437"/>
      <c r="AG13" s="476"/>
      <c r="AH13" s="436">
        <v>1669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490428</v>
      </c>
      <c r="BO13" s="386"/>
      <c r="BP13" s="386"/>
      <c r="BQ13" s="386"/>
      <c r="BR13" s="386"/>
      <c r="BS13" s="386"/>
      <c r="BT13" s="386"/>
      <c r="BU13" s="387"/>
      <c r="BV13" s="385">
        <v>312981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30325</v>
      </c>
      <c r="S14" s="467"/>
      <c r="T14" s="467"/>
      <c r="U14" s="467"/>
      <c r="V14" s="468"/>
      <c r="W14" s="375"/>
      <c r="X14" s="376"/>
      <c r="Y14" s="376"/>
      <c r="Z14" s="376"/>
      <c r="AA14" s="376"/>
      <c r="AB14" s="365"/>
      <c r="AC14" s="469">
        <v>9.6</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30012</v>
      </c>
      <c r="S15" s="467"/>
      <c r="T15" s="467"/>
      <c r="U15" s="467"/>
      <c r="V15" s="468"/>
      <c r="W15" s="401" t="s">
        <v>130</v>
      </c>
      <c r="X15" s="402"/>
      <c r="Y15" s="402"/>
      <c r="Z15" s="402"/>
      <c r="AA15" s="402"/>
      <c r="AB15" s="392"/>
      <c r="AC15" s="436">
        <v>4286</v>
      </c>
      <c r="AD15" s="437"/>
      <c r="AE15" s="437"/>
      <c r="AF15" s="437"/>
      <c r="AG15" s="476"/>
      <c r="AH15" s="436">
        <v>5034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3438172</v>
      </c>
      <c r="BO15" s="349"/>
      <c r="BP15" s="349"/>
      <c r="BQ15" s="349"/>
      <c r="BR15" s="349"/>
      <c r="BS15" s="349"/>
      <c r="BT15" s="349"/>
      <c r="BU15" s="350"/>
      <c r="BV15" s="348">
        <v>3360635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4544100</v>
      </c>
      <c r="BO16" s="386"/>
      <c r="BP16" s="386"/>
      <c r="BQ16" s="386"/>
      <c r="BR16" s="386"/>
      <c r="BS16" s="386"/>
      <c r="BT16" s="386"/>
      <c r="BU16" s="387"/>
      <c r="BV16" s="385">
        <v>4472282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9839</v>
      </c>
      <c r="AD17" s="437"/>
      <c r="AE17" s="437"/>
      <c r="AF17" s="437"/>
      <c r="AG17" s="476"/>
      <c r="AH17" s="436">
        <v>9703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4417021</v>
      </c>
      <c r="BO17" s="386"/>
      <c r="BP17" s="386"/>
      <c r="BQ17" s="386"/>
      <c r="BR17" s="386"/>
      <c r="BS17" s="386"/>
      <c r="BT17" s="386"/>
      <c r="BU17" s="387"/>
      <c r="BV17" s="385">
        <v>4322237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70.900000000000006</v>
      </c>
      <c r="M18" s="498"/>
      <c r="N18" s="498"/>
      <c r="O18" s="498"/>
      <c r="P18" s="498"/>
      <c r="Q18" s="498"/>
      <c r="R18" s="499"/>
      <c r="S18" s="499"/>
      <c r="T18" s="499"/>
      <c r="U18" s="499"/>
      <c r="V18" s="500"/>
      <c r="W18" s="403"/>
      <c r="X18" s="404"/>
      <c r="Y18" s="404"/>
      <c r="Z18" s="404"/>
      <c r="AA18" s="404"/>
      <c r="AB18" s="395"/>
      <c r="AC18" s="501">
        <v>63</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5040975</v>
      </c>
      <c r="BO18" s="386"/>
      <c r="BP18" s="386"/>
      <c r="BQ18" s="386"/>
      <c r="BR18" s="386"/>
      <c r="BS18" s="386"/>
      <c r="BT18" s="386"/>
      <c r="BU18" s="387"/>
      <c r="BV18" s="385">
        <v>5018953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7667838</v>
      </c>
      <c r="BO19" s="386"/>
      <c r="BP19" s="386"/>
      <c r="BQ19" s="386"/>
      <c r="BR19" s="386"/>
      <c r="BS19" s="386"/>
      <c r="BT19" s="386"/>
      <c r="BU19" s="387"/>
      <c r="BV19" s="385">
        <v>7950614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11201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6707233</v>
      </c>
      <c r="BO23" s="386"/>
      <c r="BP23" s="386"/>
      <c r="BQ23" s="386"/>
      <c r="BR23" s="386"/>
      <c r="BS23" s="386"/>
      <c r="BT23" s="386"/>
      <c r="BU23" s="387"/>
      <c r="BV23" s="385">
        <v>6475877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7500</v>
      </c>
      <c r="R24" s="437"/>
      <c r="S24" s="437"/>
      <c r="T24" s="437"/>
      <c r="U24" s="437"/>
      <c r="V24" s="476"/>
      <c r="W24" s="531"/>
      <c r="X24" s="519"/>
      <c r="Y24" s="520"/>
      <c r="Z24" s="435" t="s">
        <v>154</v>
      </c>
      <c r="AA24" s="415"/>
      <c r="AB24" s="415"/>
      <c r="AC24" s="415"/>
      <c r="AD24" s="415"/>
      <c r="AE24" s="415"/>
      <c r="AF24" s="415"/>
      <c r="AG24" s="416"/>
      <c r="AH24" s="436">
        <v>161</v>
      </c>
      <c r="AI24" s="437"/>
      <c r="AJ24" s="437"/>
      <c r="AK24" s="437"/>
      <c r="AL24" s="476"/>
      <c r="AM24" s="436">
        <v>528080</v>
      </c>
      <c r="AN24" s="437"/>
      <c r="AO24" s="437"/>
      <c r="AP24" s="437"/>
      <c r="AQ24" s="437"/>
      <c r="AR24" s="476"/>
      <c r="AS24" s="436">
        <v>3280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5856178</v>
      </c>
      <c r="BO24" s="386"/>
      <c r="BP24" s="386"/>
      <c r="BQ24" s="386"/>
      <c r="BR24" s="386"/>
      <c r="BS24" s="386"/>
      <c r="BT24" s="386"/>
      <c r="BU24" s="387"/>
      <c r="BV24" s="385">
        <v>5720916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5890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1056055</v>
      </c>
      <c r="BO25" s="349"/>
      <c r="BP25" s="349"/>
      <c r="BQ25" s="349"/>
      <c r="BR25" s="349"/>
      <c r="BS25" s="349"/>
      <c r="BT25" s="349"/>
      <c r="BU25" s="350"/>
      <c r="BV25" s="348">
        <v>1127148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5460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16860</v>
      </c>
      <c r="AN26" s="437"/>
      <c r="AO26" s="437"/>
      <c r="AP26" s="437"/>
      <c r="AQ26" s="437"/>
      <c r="AR26" s="476"/>
      <c r="AS26" s="436">
        <v>2810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3450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11742</v>
      </c>
      <c r="AN27" s="437"/>
      <c r="AO27" s="437"/>
      <c r="AP27" s="437"/>
      <c r="AQ27" s="437"/>
      <c r="AR27" s="476"/>
      <c r="AS27" s="436">
        <v>3914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1133483</v>
      </c>
      <c r="BO28" s="349"/>
      <c r="BP28" s="349"/>
      <c r="BQ28" s="349"/>
      <c r="BR28" s="349"/>
      <c r="BS28" s="349"/>
      <c r="BT28" s="349"/>
      <c r="BU28" s="350"/>
      <c r="BV28" s="348">
        <v>1069315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15</v>
      </c>
      <c r="M29" s="437"/>
      <c r="N29" s="437"/>
      <c r="O29" s="437"/>
      <c r="P29" s="476"/>
      <c r="Q29" s="436">
        <v>2400</v>
      </c>
      <c r="R29" s="437"/>
      <c r="S29" s="437"/>
      <c r="T29" s="437"/>
      <c r="U29" s="437"/>
      <c r="V29" s="476"/>
      <c r="W29" s="531"/>
      <c r="X29" s="519"/>
      <c r="Y29" s="520"/>
      <c r="Z29" s="435" t="s">
        <v>170</v>
      </c>
      <c r="AA29" s="415"/>
      <c r="AB29" s="415"/>
      <c r="AC29" s="415"/>
      <c r="AD29" s="415"/>
      <c r="AE29" s="415"/>
      <c r="AF29" s="415"/>
      <c r="AG29" s="416"/>
      <c r="AH29" s="436">
        <v>164</v>
      </c>
      <c r="AI29" s="437"/>
      <c r="AJ29" s="437"/>
      <c r="AK29" s="437"/>
      <c r="AL29" s="476"/>
      <c r="AM29" s="436">
        <v>539822</v>
      </c>
      <c r="AN29" s="437"/>
      <c r="AO29" s="437"/>
      <c r="AP29" s="437"/>
      <c r="AQ29" s="437"/>
      <c r="AR29" s="476"/>
      <c r="AS29" s="436">
        <v>3292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775101</v>
      </c>
      <c r="BO29" s="386"/>
      <c r="BP29" s="386"/>
      <c r="BQ29" s="386"/>
      <c r="BR29" s="386"/>
      <c r="BS29" s="386"/>
      <c r="BT29" s="386"/>
      <c r="BU29" s="387"/>
      <c r="BV29" s="385">
        <v>772525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1768788</v>
      </c>
      <c r="BO30" s="553"/>
      <c r="BP30" s="553"/>
      <c r="BQ30" s="553"/>
      <c r="BR30" s="553"/>
      <c r="BS30" s="553"/>
      <c r="BT30" s="553"/>
      <c r="BU30" s="554"/>
      <c r="BV30" s="552">
        <v>1689624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高根沢町国民健康保険特別会計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高根沢町水道事業会計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高根沢町公共下水道事業特別会計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塩谷広域行政組合（一般会計）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高根沢町元気あっぷ公社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高根沢町宝積寺駅西第一土地区画整理事業特別会計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高根沢町後期高齢者医療特別会計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高根沢町農業集落排水事業特別会計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塩谷広域行政組合（塩谷地方ふるさと市町村圏基金特別会計）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高根沢町介護保険特別会計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栃木県市町村総合事務組合（一般会計）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栃木県市町村総合事務組合（特別会計）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栃木県後期高齢者医療広域連合（一般会計）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栃木県広域高齢者医療広域連合（後期高齢者医療特別会計）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election activeCell="DL43" sqref="DL43:DV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4244757</v>
      </c>
      <c r="S5" s="581"/>
      <c r="T5" s="581"/>
      <c r="U5" s="581"/>
      <c r="V5" s="581"/>
      <c r="W5" s="581"/>
      <c r="X5" s="581"/>
      <c r="Y5" s="582"/>
      <c r="Z5" s="583">
        <v>37.5</v>
      </c>
      <c r="AA5" s="583"/>
      <c r="AB5" s="583"/>
      <c r="AC5" s="583"/>
      <c r="AD5" s="584">
        <v>4122376</v>
      </c>
      <c r="AE5" s="584"/>
      <c r="AF5" s="584"/>
      <c r="AG5" s="584"/>
      <c r="AH5" s="584"/>
      <c r="AI5" s="584"/>
      <c r="AJ5" s="584"/>
      <c r="AK5" s="584"/>
      <c r="AL5" s="585">
        <v>71</v>
      </c>
      <c r="AM5" s="586"/>
      <c r="AN5" s="586"/>
      <c r="AO5" s="587"/>
      <c r="AP5" s="577" t="s">
        <v>208</v>
      </c>
      <c r="AQ5" s="578"/>
      <c r="AR5" s="578"/>
      <c r="AS5" s="578"/>
      <c r="AT5" s="578"/>
      <c r="AU5" s="578"/>
      <c r="AV5" s="578"/>
      <c r="AW5" s="578"/>
      <c r="AX5" s="578"/>
      <c r="AY5" s="578"/>
      <c r="AZ5" s="578"/>
      <c r="BA5" s="578"/>
      <c r="BB5" s="578"/>
      <c r="BC5" s="578"/>
      <c r="BD5" s="578"/>
      <c r="BE5" s="578"/>
      <c r="BF5" s="579"/>
      <c r="BG5" s="591">
        <v>4108178</v>
      </c>
      <c r="BH5" s="592"/>
      <c r="BI5" s="592"/>
      <c r="BJ5" s="592"/>
      <c r="BK5" s="592"/>
      <c r="BL5" s="592"/>
      <c r="BM5" s="592"/>
      <c r="BN5" s="593"/>
      <c r="BO5" s="594">
        <v>96.8</v>
      </c>
      <c r="BP5" s="594"/>
      <c r="BQ5" s="594"/>
      <c r="BR5" s="594"/>
      <c r="BS5" s="595">
        <v>35893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139800</v>
      </c>
      <c r="S6" s="592"/>
      <c r="T6" s="592"/>
      <c r="U6" s="592"/>
      <c r="V6" s="592"/>
      <c r="W6" s="592"/>
      <c r="X6" s="592"/>
      <c r="Y6" s="593"/>
      <c r="Z6" s="594">
        <v>1.2</v>
      </c>
      <c r="AA6" s="594"/>
      <c r="AB6" s="594"/>
      <c r="AC6" s="594"/>
      <c r="AD6" s="595">
        <v>139800</v>
      </c>
      <c r="AE6" s="595"/>
      <c r="AF6" s="595"/>
      <c r="AG6" s="595"/>
      <c r="AH6" s="595"/>
      <c r="AI6" s="595"/>
      <c r="AJ6" s="595"/>
      <c r="AK6" s="595"/>
      <c r="AL6" s="596">
        <v>2.4</v>
      </c>
      <c r="AM6" s="597"/>
      <c r="AN6" s="597"/>
      <c r="AO6" s="598"/>
      <c r="AP6" s="588" t="s">
        <v>213</v>
      </c>
      <c r="AQ6" s="589"/>
      <c r="AR6" s="589"/>
      <c r="AS6" s="589"/>
      <c r="AT6" s="589"/>
      <c r="AU6" s="589"/>
      <c r="AV6" s="589"/>
      <c r="AW6" s="589"/>
      <c r="AX6" s="589"/>
      <c r="AY6" s="589"/>
      <c r="AZ6" s="589"/>
      <c r="BA6" s="589"/>
      <c r="BB6" s="589"/>
      <c r="BC6" s="589"/>
      <c r="BD6" s="589"/>
      <c r="BE6" s="589"/>
      <c r="BF6" s="590"/>
      <c r="BG6" s="591">
        <v>4108178</v>
      </c>
      <c r="BH6" s="592"/>
      <c r="BI6" s="592"/>
      <c r="BJ6" s="592"/>
      <c r="BK6" s="592"/>
      <c r="BL6" s="592"/>
      <c r="BM6" s="592"/>
      <c r="BN6" s="593"/>
      <c r="BO6" s="594">
        <v>96.8</v>
      </c>
      <c r="BP6" s="594"/>
      <c r="BQ6" s="594"/>
      <c r="BR6" s="594"/>
      <c r="BS6" s="595">
        <v>35893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117712</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117712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8241</v>
      </c>
      <c r="S7" s="592"/>
      <c r="T7" s="592"/>
      <c r="U7" s="592"/>
      <c r="V7" s="592"/>
      <c r="W7" s="592"/>
      <c r="X7" s="592"/>
      <c r="Y7" s="593"/>
      <c r="Z7" s="594">
        <v>0.1</v>
      </c>
      <c r="AA7" s="594"/>
      <c r="AB7" s="594"/>
      <c r="AC7" s="594"/>
      <c r="AD7" s="595">
        <v>8241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1917083</v>
      </c>
      <c r="BH7" s="592"/>
      <c r="BI7" s="592"/>
      <c r="BJ7" s="592"/>
      <c r="BK7" s="592"/>
      <c r="BL7" s="592"/>
      <c r="BM7" s="592"/>
      <c r="BN7" s="593"/>
      <c r="BO7" s="594">
        <v>45.2</v>
      </c>
      <c r="BP7" s="594"/>
      <c r="BQ7" s="594"/>
      <c r="BR7" s="594"/>
      <c r="BS7" s="595">
        <v>35893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1171299</v>
      </c>
      <c r="CS7" s="592"/>
      <c r="CT7" s="592"/>
      <c r="CU7" s="592"/>
      <c r="CV7" s="592"/>
      <c r="CW7" s="592"/>
      <c r="CX7" s="592"/>
      <c r="CY7" s="593"/>
      <c r="CZ7" s="594">
        <v>11.2</v>
      </c>
      <c r="DA7" s="594"/>
      <c r="DB7" s="594"/>
      <c r="DC7" s="594"/>
      <c r="DD7" s="600">
        <v>18305</v>
      </c>
      <c r="DE7" s="592"/>
      <c r="DF7" s="592"/>
      <c r="DG7" s="592"/>
      <c r="DH7" s="592"/>
      <c r="DI7" s="592"/>
      <c r="DJ7" s="592"/>
      <c r="DK7" s="592"/>
      <c r="DL7" s="592"/>
      <c r="DM7" s="592"/>
      <c r="DN7" s="592"/>
      <c r="DO7" s="592"/>
      <c r="DP7" s="593"/>
      <c r="DQ7" s="600">
        <v>1067013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15821</v>
      </c>
      <c r="S8" s="592"/>
      <c r="T8" s="592"/>
      <c r="U8" s="592"/>
      <c r="V8" s="592"/>
      <c r="W8" s="592"/>
      <c r="X8" s="592"/>
      <c r="Y8" s="593"/>
      <c r="Z8" s="594">
        <v>0.1</v>
      </c>
      <c r="AA8" s="594"/>
      <c r="AB8" s="594"/>
      <c r="AC8" s="594"/>
      <c r="AD8" s="595">
        <v>15821</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46694</v>
      </c>
      <c r="BH8" s="592"/>
      <c r="BI8" s="592"/>
      <c r="BJ8" s="592"/>
      <c r="BK8" s="592"/>
      <c r="BL8" s="592"/>
      <c r="BM8" s="592"/>
      <c r="BN8" s="593"/>
      <c r="BO8" s="594">
        <v>1.1000000000000001</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2727112</v>
      </c>
      <c r="CS8" s="592"/>
      <c r="CT8" s="592"/>
      <c r="CU8" s="592"/>
      <c r="CV8" s="592"/>
      <c r="CW8" s="592"/>
      <c r="CX8" s="592"/>
      <c r="CY8" s="593"/>
      <c r="CZ8" s="594">
        <v>26.1</v>
      </c>
      <c r="DA8" s="594"/>
      <c r="DB8" s="594"/>
      <c r="DC8" s="594"/>
      <c r="DD8" s="600">
        <v>50853</v>
      </c>
      <c r="DE8" s="592"/>
      <c r="DF8" s="592"/>
      <c r="DG8" s="592"/>
      <c r="DH8" s="592"/>
      <c r="DI8" s="592"/>
      <c r="DJ8" s="592"/>
      <c r="DK8" s="592"/>
      <c r="DL8" s="592"/>
      <c r="DM8" s="592"/>
      <c r="DN8" s="592"/>
      <c r="DO8" s="592"/>
      <c r="DP8" s="593"/>
      <c r="DQ8" s="600">
        <v>1509758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25401</v>
      </c>
      <c r="S9" s="592"/>
      <c r="T9" s="592"/>
      <c r="U9" s="592"/>
      <c r="V9" s="592"/>
      <c r="W9" s="592"/>
      <c r="X9" s="592"/>
      <c r="Y9" s="593"/>
      <c r="Z9" s="594">
        <v>0.2</v>
      </c>
      <c r="AA9" s="594"/>
      <c r="AB9" s="594"/>
      <c r="AC9" s="594"/>
      <c r="AD9" s="595">
        <v>25401</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1651267</v>
      </c>
      <c r="BH9" s="592"/>
      <c r="BI9" s="592"/>
      <c r="BJ9" s="592"/>
      <c r="BK9" s="592"/>
      <c r="BL9" s="592"/>
      <c r="BM9" s="592"/>
      <c r="BN9" s="593"/>
      <c r="BO9" s="594">
        <v>38.9</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598297</v>
      </c>
      <c r="CS9" s="592"/>
      <c r="CT9" s="592"/>
      <c r="CU9" s="592"/>
      <c r="CV9" s="592"/>
      <c r="CW9" s="592"/>
      <c r="CX9" s="592"/>
      <c r="CY9" s="593"/>
      <c r="CZ9" s="594">
        <v>5.7</v>
      </c>
      <c r="DA9" s="594"/>
      <c r="DB9" s="594"/>
      <c r="DC9" s="594"/>
      <c r="DD9" s="600">
        <v>27355</v>
      </c>
      <c r="DE9" s="592"/>
      <c r="DF9" s="592"/>
      <c r="DG9" s="592"/>
      <c r="DH9" s="592"/>
      <c r="DI9" s="592"/>
      <c r="DJ9" s="592"/>
      <c r="DK9" s="592"/>
      <c r="DL9" s="592"/>
      <c r="DM9" s="592"/>
      <c r="DN9" s="592"/>
      <c r="DO9" s="592"/>
      <c r="DP9" s="593"/>
      <c r="DQ9" s="600">
        <v>512722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255847</v>
      </c>
      <c r="S10" s="592"/>
      <c r="T10" s="592"/>
      <c r="U10" s="592"/>
      <c r="V10" s="592"/>
      <c r="W10" s="592"/>
      <c r="X10" s="592"/>
      <c r="Y10" s="593"/>
      <c r="Z10" s="594">
        <v>2.2999999999999998</v>
      </c>
      <c r="AA10" s="594"/>
      <c r="AB10" s="594"/>
      <c r="AC10" s="594"/>
      <c r="AD10" s="595">
        <v>255847</v>
      </c>
      <c r="AE10" s="595"/>
      <c r="AF10" s="595"/>
      <c r="AG10" s="595"/>
      <c r="AH10" s="595"/>
      <c r="AI10" s="595"/>
      <c r="AJ10" s="595"/>
      <c r="AK10" s="595"/>
      <c r="AL10" s="596">
        <v>4.4000000000000004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82323</v>
      </c>
      <c r="BH10" s="592"/>
      <c r="BI10" s="592"/>
      <c r="BJ10" s="592"/>
      <c r="BK10" s="592"/>
      <c r="BL10" s="592"/>
      <c r="BM10" s="592"/>
      <c r="BN10" s="593"/>
      <c r="BO10" s="594">
        <v>1.9</v>
      </c>
      <c r="BP10" s="594"/>
      <c r="BQ10" s="594"/>
      <c r="BR10" s="594"/>
      <c r="BS10" s="600">
        <v>13554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61518</v>
      </c>
      <c r="CS10" s="592"/>
      <c r="CT10" s="592"/>
      <c r="CU10" s="592"/>
      <c r="CV10" s="592"/>
      <c r="CW10" s="592"/>
      <c r="CX10" s="592"/>
      <c r="CY10" s="593"/>
      <c r="CZ10" s="594">
        <v>0.6</v>
      </c>
      <c r="DA10" s="594"/>
      <c r="DB10" s="594"/>
      <c r="DC10" s="594"/>
      <c r="DD10" s="600" t="s">
        <v>221</v>
      </c>
      <c r="DE10" s="592"/>
      <c r="DF10" s="592"/>
      <c r="DG10" s="592"/>
      <c r="DH10" s="592"/>
      <c r="DI10" s="592"/>
      <c r="DJ10" s="592"/>
      <c r="DK10" s="592"/>
      <c r="DL10" s="592"/>
      <c r="DM10" s="592"/>
      <c r="DN10" s="592"/>
      <c r="DO10" s="592"/>
      <c r="DP10" s="593"/>
      <c r="DQ10" s="600">
        <v>13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29779</v>
      </c>
      <c r="S11" s="592"/>
      <c r="T11" s="592"/>
      <c r="U11" s="592"/>
      <c r="V11" s="592"/>
      <c r="W11" s="592"/>
      <c r="X11" s="592"/>
      <c r="Y11" s="593"/>
      <c r="Z11" s="594">
        <v>0.3</v>
      </c>
      <c r="AA11" s="594"/>
      <c r="AB11" s="594"/>
      <c r="AC11" s="594"/>
      <c r="AD11" s="595">
        <v>29779</v>
      </c>
      <c r="AE11" s="595"/>
      <c r="AF11" s="595"/>
      <c r="AG11" s="595"/>
      <c r="AH11" s="595"/>
      <c r="AI11" s="595"/>
      <c r="AJ11" s="595"/>
      <c r="AK11" s="595"/>
      <c r="AL11" s="596">
        <v>0.5</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136799</v>
      </c>
      <c r="BH11" s="592"/>
      <c r="BI11" s="592"/>
      <c r="BJ11" s="592"/>
      <c r="BK11" s="592"/>
      <c r="BL11" s="592"/>
      <c r="BM11" s="592"/>
      <c r="BN11" s="593"/>
      <c r="BO11" s="594">
        <v>3.2</v>
      </c>
      <c r="BP11" s="594"/>
      <c r="BQ11" s="594"/>
      <c r="BR11" s="594"/>
      <c r="BS11" s="600">
        <v>22339</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525230</v>
      </c>
      <c r="CS11" s="592"/>
      <c r="CT11" s="592"/>
      <c r="CU11" s="592"/>
      <c r="CV11" s="592"/>
      <c r="CW11" s="592"/>
      <c r="CX11" s="592"/>
      <c r="CY11" s="593"/>
      <c r="CZ11" s="594">
        <v>5</v>
      </c>
      <c r="DA11" s="594"/>
      <c r="DB11" s="594"/>
      <c r="DC11" s="594"/>
      <c r="DD11" s="600">
        <v>157060</v>
      </c>
      <c r="DE11" s="592"/>
      <c r="DF11" s="592"/>
      <c r="DG11" s="592"/>
      <c r="DH11" s="592"/>
      <c r="DI11" s="592"/>
      <c r="DJ11" s="592"/>
      <c r="DK11" s="592"/>
      <c r="DL11" s="592"/>
      <c r="DM11" s="592"/>
      <c r="DN11" s="592"/>
      <c r="DO11" s="592"/>
      <c r="DP11" s="593"/>
      <c r="DQ11" s="600">
        <v>404203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1914321</v>
      </c>
      <c r="BH12" s="592"/>
      <c r="BI12" s="592"/>
      <c r="BJ12" s="592"/>
      <c r="BK12" s="592"/>
      <c r="BL12" s="592"/>
      <c r="BM12" s="592"/>
      <c r="BN12" s="593"/>
      <c r="BO12" s="594">
        <v>45.1</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243029</v>
      </c>
      <c r="CS12" s="592"/>
      <c r="CT12" s="592"/>
      <c r="CU12" s="592"/>
      <c r="CV12" s="592"/>
      <c r="CW12" s="592"/>
      <c r="CX12" s="592"/>
      <c r="CY12" s="593"/>
      <c r="CZ12" s="594">
        <v>2.2999999999999998</v>
      </c>
      <c r="DA12" s="594"/>
      <c r="DB12" s="594"/>
      <c r="DC12" s="594"/>
      <c r="DD12" s="600" t="s">
        <v>221</v>
      </c>
      <c r="DE12" s="592"/>
      <c r="DF12" s="592"/>
      <c r="DG12" s="592"/>
      <c r="DH12" s="592"/>
      <c r="DI12" s="592"/>
      <c r="DJ12" s="592"/>
      <c r="DK12" s="592"/>
      <c r="DL12" s="592"/>
      <c r="DM12" s="592"/>
      <c r="DN12" s="592"/>
      <c r="DO12" s="592"/>
      <c r="DP12" s="593"/>
      <c r="DQ12" s="600">
        <v>42289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42509</v>
      </c>
      <c r="S13" s="592"/>
      <c r="T13" s="592"/>
      <c r="U13" s="592"/>
      <c r="V13" s="592"/>
      <c r="W13" s="592"/>
      <c r="X13" s="592"/>
      <c r="Y13" s="593"/>
      <c r="Z13" s="594">
        <v>0.4</v>
      </c>
      <c r="AA13" s="594"/>
      <c r="AB13" s="594"/>
      <c r="AC13" s="594"/>
      <c r="AD13" s="595">
        <v>42509</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1905443</v>
      </c>
      <c r="BH13" s="592"/>
      <c r="BI13" s="592"/>
      <c r="BJ13" s="592"/>
      <c r="BK13" s="592"/>
      <c r="BL13" s="592"/>
      <c r="BM13" s="592"/>
      <c r="BN13" s="593"/>
      <c r="BO13" s="594">
        <v>44.9</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1278831</v>
      </c>
      <c r="CS13" s="592"/>
      <c r="CT13" s="592"/>
      <c r="CU13" s="592"/>
      <c r="CV13" s="592"/>
      <c r="CW13" s="592"/>
      <c r="CX13" s="592"/>
      <c r="CY13" s="593"/>
      <c r="CZ13" s="594">
        <v>12.2</v>
      </c>
      <c r="DA13" s="594"/>
      <c r="DB13" s="594"/>
      <c r="DC13" s="594"/>
      <c r="DD13" s="600">
        <v>696823</v>
      </c>
      <c r="DE13" s="592"/>
      <c r="DF13" s="592"/>
      <c r="DG13" s="592"/>
      <c r="DH13" s="592"/>
      <c r="DI13" s="592"/>
      <c r="DJ13" s="592"/>
      <c r="DK13" s="592"/>
      <c r="DL13" s="592"/>
      <c r="DM13" s="592"/>
      <c r="DN13" s="592"/>
      <c r="DO13" s="592"/>
      <c r="DP13" s="593"/>
      <c r="DQ13" s="600">
        <v>1064207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57606</v>
      </c>
      <c r="BH14" s="592"/>
      <c r="BI14" s="592"/>
      <c r="BJ14" s="592"/>
      <c r="BK14" s="592"/>
      <c r="BL14" s="592"/>
      <c r="BM14" s="592"/>
      <c r="BN14" s="593"/>
      <c r="BO14" s="594">
        <v>1.4</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398375</v>
      </c>
      <c r="CS14" s="592"/>
      <c r="CT14" s="592"/>
      <c r="CU14" s="592"/>
      <c r="CV14" s="592"/>
      <c r="CW14" s="592"/>
      <c r="CX14" s="592"/>
      <c r="CY14" s="593"/>
      <c r="CZ14" s="594">
        <v>3.8</v>
      </c>
      <c r="DA14" s="594"/>
      <c r="DB14" s="594"/>
      <c r="DC14" s="594"/>
      <c r="DD14" s="600">
        <v>74</v>
      </c>
      <c r="DE14" s="592"/>
      <c r="DF14" s="592"/>
      <c r="DG14" s="592"/>
      <c r="DH14" s="592"/>
      <c r="DI14" s="592"/>
      <c r="DJ14" s="592"/>
      <c r="DK14" s="592"/>
      <c r="DL14" s="592"/>
      <c r="DM14" s="592"/>
      <c r="DN14" s="592"/>
      <c r="DO14" s="592"/>
      <c r="DP14" s="593"/>
      <c r="DQ14" s="600">
        <v>397957</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15045</v>
      </c>
      <c r="S15" s="592"/>
      <c r="T15" s="592"/>
      <c r="U15" s="592"/>
      <c r="V15" s="592"/>
      <c r="W15" s="592"/>
      <c r="X15" s="592"/>
      <c r="Y15" s="593"/>
      <c r="Z15" s="594">
        <v>0.1</v>
      </c>
      <c r="AA15" s="594"/>
      <c r="AB15" s="594"/>
      <c r="AC15" s="594"/>
      <c r="AD15" s="595">
        <v>15045</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219168</v>
      </c>
      <c r="BH15" s="592"/>
      <c r="BI15" s="592"/>
      <c r="BJ15" s="592"/>
      <c r="BK15" s="592"/>
      <c r="BL15" s="592"/>
      <c r="BM15" s="592"/>
      <c r="BN15" s="593"/>
      <c r="BO15" s="594">
        <v>5.2</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1261993</v>
      </c>
      <c r="CS15" s="592"/>
      <c r="CT15" s="592"/>
      <c r="CU15" s="592"/>
      <c r="CV15" s="592"/>
      <c r="CW15" s="592"/>
      <c r="CX15" s="592"/>
      <c r="CY15" s="593"/>
      <c r="CZ15" s="594">
        <v>12.1</v>
      </c>
      <c r="DA15" s="594"/>
      <c r="DB15" s="594"/>
      <c r="DC15" s="594"/>
      <c r="DD15" s="600">
        <v>253618</v>
      </c>
      <c r="DE15" s="592"/>
      <c r="DF15" s="592"/>
      <c r="DG15" s="592"/>
      <c r="DH15" s="592"/>
      <c r="DI15" s="592"/>
      <c r="DJ15" s="592"/>
      <c r="DK15" s="592"/>
      <c r="DL15" s="592"/>
      <c r="DM15" s="592"/>
      <c r="DN15" s="592"/>
      <c r="DO15" s="592"/>
      <c r="DP15" s="593"/>
      <c r="DQ15" s="600">
        <v>966017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1308118</v>
      </c>
      <c r="S16" s="592"/>
      <c r="T16" s="592"/>
      <c r="U16" s="592"/>
      <c r="V16" s="592"/>
      <c r="W16" s="592"/>
      <c r="X16" s="592"/>
      <c r="Y16" s="593"/>
      <c r="Z16" s="594">
        <v>11.6</v>
      </c>
      <c r="AA16" s="594"/>
      <c r="AB16" s="594"/>
      <c r="AC16" s="594"/>
      <c r="AD16" s="595">
        <v>1105928</v>
      </c>
      <c r="AE16" s="595"/>
      <c r="AF16" s="595"/>
      <c r="AG16" s="595"/>
      <c r="AH16" s="595"/>
      <c r="AI16" s="595"/>
      <c r="AJ16" s="595"/>
      <c r="AK16" s="595"/>
      <c r="AL16" s="596">
        <v>19.100000000000001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1358754</v>
      </c>
      <c r="CS16" s="592"/>
      <c r="CT16" s="592"/>
      <c r="CU16" s="592"/>
      <c r="CV16" s="592"/>
      <c r="CW16" s="592"/>
      <c r="CX16" s="592"/>
      <c r="CY16" s="593"/>
      <c r="CZ16" s="594">
        <v>13</v>
      </c>
      <c r="DA16" s="594"/>
      <c r="DB16" s="594"/>
      <c r="DC16" s="594"/>
      <c r="DD16" s="600" t="s">
        <v>221</v>
      </c>
      <c r="DE16" s="592"/>
      <c r="DF16" s="592"/>
      <c r="DG16" s="592"/>
      <c r="DH16" s="592"/>
      <c r="DI16" s="592"/>
      <c r="DJ16" s="592"/>
      <c r="DK16" s="592"/>
      <c r="DL16" s="592"/>
      <c r="DM16" s="592"/>
      <c r="DN16" s="592"/>
      <c r="DO16" s="592"/>
      <c r="DP16" s="593"/>
      <c r="DQ16" s="600">
        <v>31457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1105928</v>
      </c>
      <c r="S17" s="592"/>
      <c r="T17" s="592"/>
      <c r="U17" s="592"/>
      <c r="V17" s="592"/>
      <c r="W17" s="592"/>
      <c r="X17" s="592"/>
      <c r="Y17" s="593"/>
      <c r="Z17" s="594">
        <v>9.8000000000000007</v>
      </c>
      <c r="AA17" s="594"/>
      <c r="AB17" s="594"/>
      <c r="AC17" s="594"/>
      <c r="AD17" s="595">
        <v>1105928</v>
      </c>
      <c r="AE17" s="595"/>
      <c r="AF17" s="595"/>
      <c r="AG17" s="595"/>
      <c r="AH17" s="595"/>
      <c r="AI17" s="595"/>
      <c r="AJ17" s="595"/>
      <c r="AK17" s="595"/>
      <c r="AL17" s="596">
        <v>19.100000000000001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703077</v>
      </c>
      <c r="CS17" s="592"/>
      <c r="CT17" s="592"/>
      <c r="CU17" s="592"/>
      <c r="CV17" s="592"/>
      <c r="CW17" s="592"/>
      <c r="CX17" s="592"/>
      <c r="CY17" s="593"/>
      <c r="CZ17" s="594">
        <v>6.7</v>
      </c>
      <c r="DA17" s="594"/>
      <c r="DB17" s="594"/>
      <c r="DC17" s="594"/>
      <c r="DD17" s="600" t="s">
        <v>221</v>
      </c>
      <c r="DE17" s="592"/>
      <c r="DF17" s="592"/>
      <c r="DG17" s="592"/>
      <c r="DH17" s="592"/>
      <c r="DI17" s="592"/>
      <c r="DJ17" s="592"/>
      <c r="DK17" s="592"/>
      <c r="DL17" s="592"/>
      <c r="DM17" s="592"/>
      <c r="DN17" s="592"/>
      <c r="DO17" s="592"/>
      <c r="DP17" s="593"/>
      <c r="DQ17" s="600">
        <v>686707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195883</v>
      </c>
      <c r="S18" s="592"/>
      <c r="T18" s="592"/>
      <c r="U18" s="592"/>
      <c r="V18" s="592"/>
      <c r="W18" s="592"/>
      <c r="X18" s="592"/>
      <c r="Y18" s="593"/>
      <c r="Z18" s="594">
        <v>1.7</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6307</v>
      </c>
      <c r="S19" s="592"/>
      <c r="T19" s="592"/>
      <c r="U19" s="592"/>
      <c r="V19" s="592"/>
      <c r="W19" s="592"/>
      <c r="X19" s="592"/>
      <c r="Y19" s="593"/>
      <c r="Z19" s="594">
        <v>0.1</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136579</v>
      </c>
      <c r="BH19" s="592"/>
      <c r="BI19" s="592"/>
      <c r="BJ19" s="592"/>
      <c r="BK19" s="592"/>
      <c r="BL19" s="592"/>
      <c r="BM19" s="592"/>
      <c r="BN19" s="593"/>
      <c r="BO19" s="594">
        <v>3.2</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6085318</v>
      </c>
      <c r="S20" s="592"/>
      <c r="T20" s="592"/>
      <c r="U20" s="592"/>
      <c r="V20" s="592"/>
      <c r="W20" s="592"/>
      <c r="X20" s="592"/>
      <c r="Y20" s="593"/>
      <c r="Z20" s="594">
        <v>53.8</v>
      </c>
      <c r="AA20" s="594"/>
      <c r="AB20" s="594"/>
      <c r="AC20" s="594"/>
      <c r="AD20" s="595">
        <v>5760747</v>
      </c>
      <c r="AE20" s="595"/>
      <c r="AF20" s="595"/>
      <c r="AG20" s="595"/>
      <c r="AH20" s="595"/>
      <c r="AI20" s="595"/>
      <c r="AJ20" s="595"/>
      <c r="AK20" s="595"/>
      <c r="AL20" s="596">
        <v>99.2</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136579</v>
      </c>
      <c r="BH20" s="592"/>
      <c r="BI20" s="592"/>
      <c r="BJ20" s="592"/>
      <c r="BK20" s="592"/>
      <c r="BL20" s="592"/>
      <c r="BM20" s="592"/>
      <c r="BN20" s="593"/>
      <c r="BO20" s="594">
        <v>3.2</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10445227</v>
      </c>
      <c r="CS20" s="592"/>
      <c r="CT20" s="592"/>
      <c r="CU20" s="592"/>
      <c r="CV20" s="592"/>
      <c r="CW20" s="592"/>
      <c r="CX20" s="592"/>
      <c r="CY20" s="593"/>
      <c r="CZ20" s="594">
        <v>100</v>
      </c>
      <c r="DA20" s="594"/>
      <c r="DB20" s="594"/>
      <c r="DC20" s="594"/>
      <c r="DD20" s="600">
        <v>1204088</v>
      </c>
      <c r="DE20" s="592"/>
      <c r="DF20" s="592"/>
      <c r="DG20" s="592"/>
      <c r="DH20" s="592"/>
      <c r="DI20" s="592"/>
      <c r="DJ20" s="592"/>
      <c r="DK20" s="592"/>
      <c r="DL20" s="592"/>
      <c r="DM20" s="592"/>
      <c r="DN20" s="592"/>
      <c r="DO20" s="592"/>
      <c r="DP20" s="593"/>
      <c r="DQ20" s="600">
        <v>6800055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5314</v>
      </c>
      <c r="S21" s="592"/>
      <c r="T21" s="592"/>
      <c r="U21" s="592"/>
      <c r="V21" s="592"/>
      <c r="W21" s="592"/>
      <c r="X21" s="592"/>
      <c r="Y21" s="593"/>
      <c r="Z21" s="594">
        <v>0</v>
      </c>
      <c r="AA21" s="594"/>
      <c r="AB21" s="594"/>
      <c r="AC21" s="594"/>
      <c r="AD21" s="595">
        <v>5314</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14198</v>
      </c>
      <c r="BH21" s="592"/>
      <c r="BI21" s="592"/>
      <c r="BJ21" s="592"/>
      <c r="BK21" s="592"/>
      <c r="BL21" s="592"/>
      <c r="BM21" s="592"/>
      <c r="BN21" s="593"/>
      <c r="BO21" s="594">
        <v>0.3</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91118</v>
      </c>
      <c r="S22" s="592"/>
      <c r="T22" s="592"/>
      <c r="U22" s="592"/>
      <c r="V22" s="592"/>
      <c r="W22" s="592"/>
      <c r="X22" s="592"/>
      <c r="Y22" s="593"/>
      <c r="Z22" s="594">
        <v>0.8</v>
      </c>
      <c r="AA22" s="594"/>
      <c r="AB22" s="594"/>
      <c r="AC22" s="594"/>
      <c r="AD22" s="595">
        <v>12139</v>
      </c>
      <c r="AE22" s="595"/>
      <c r="AF22" s="595"/>
      <c r="AG22" s="595"/>
      <c r="AH22" s="595"/>
      <c r="AI22" s="595"/>
      <c r="AJ22" s="595"/>
      <c r="AK22" s="595"/>
      <c r="AL22" s="596">
        <v>0.2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144984</v>
      </c>
      <c r="S23" s="592"/>
      <c r="T23" s="592"/>
      <c r="U23" s="592"/>
      <c r="V23" s="592"/>
      <c r="W23" s="592"/>
      <c r="X23" s="592"/>
      <c r="Y23" s="593"/>
      <c r="Z23" s="594">
        <v>1.3</v>
      </c>
      <c r="AA23" s="594"/>
      <c r="AB23" s="594"/>
      <c r="AC23" s="594"/>
      <c r="AD23" s="595">
        <v>21094</v>
      </c>
      <c r="AE23" s="595"/>
      <c r="AF23" s="595"/>
      <c r="AG23" s="595"/>
      <c r="AH23" s="595"/>
      <c r="AI23" s="595"/>
      <c r="AJ23" s="595"/>
      <c r="AK23" s="595"/>
      <c r="AL23" s="596">
        <v>0.4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122381</v>
      </c>
      <c r="BH23" s="592"/>
      <c r="BI23" s="592"/>
      <c r="BJ23" s="592"/>
      <c r="BK23" s="592"/>
      <c r="BL23" s="592"/>
      <c r="BM23" s="592"/>
      <c r="BN23" s="593"/>
      <c r="BO23" s="594">
        <v>2.9</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59513</v>
      </c>
      <c r="S24" s="592"/>
      <c r="T24" s="592"/>
      <c r="U24" s="592"/>
      <c r="V24" s="592"/>
      <c r="W24" s="592"/>
      <c r="X24" s="592"/>
      <c r="Y24" s="593"/>
      <c r="Z24" s="594">
        <v>0.5</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3351185</v>
      </c>
      <c r="CS24" s="581"/>
      <c r="CT24" s="581"/>
      <c r="CU24" s="581"/>
      <c r="CV24" s="581"/>
      <c r="CW24" s="581"/>
      <c r="CX24" s="581"/>
      <c r="CY24" s="582"/>
      <c r="CZ24" s="618">
        <v>32.1</v>
      </c>
      <c r="DA24" s="619"/>
      <c r="DB24" s="619"/>
      <c r="DC24" s="620"/>
      <c r="DD24" s="617">
        <v>2495057</v>
      </c>
      <c r="DE24" s="581"/>
      <c r="DF24" s="581"/>
      <c r="DG24" s="581"/>
      <c r="DH24" s="581"/>
      <c r="DI24" s="581"/>
      <c r="DJ24" s="581"/>
      <c r="DK24" s="582"/>
      <c r="DL24" s="617">
        <v>2485771</v>
      </c>
      <c r="DM24" s="581"/>
      <c r="DN24" s="581"/>
      <c r="DO24" s="581"/>
      <c r="DP24" s="581"/>
      <c r="DQ24" s="581"/>
      <c r="DR24" s="581"/>
      <c r="DS24" s="581"/>
      <c r="DT24" s="581"/>
      <c r="DU24" s="581"/>
      <c r="DV24" s="582"/>
      <c r="DW24" s="585">
        <v>38.799999999999997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1733453</v>
      </c>
      <c r="S25" s="592"/>
      <c r="T25" s="592"/>
      <c r="U25" s="592"/>
      <c r="V25" s="592"/>
      <c r="W25" s="592"/>
      <c r="X25" s="592"/>
      <c r="Y25" s="593"/>
      <c r="Z25" s="594">
        <v>15.3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1481694</v>
      </c>
      <c r="CS25" s="623"/>
      <c r="CT25" s="623"/>
      <c r="CU25" s="623"/>
      <c r="CV25" s="623"/>
      <c r="CW25" s="623"/>
      <c r="CX25" s="623"/>
      <c r="CY25" s="624"/>
      <c r="CZ25" s="625">
        <v>14.2</v>
      </c>
      <c r="DA25" s="626"/>
      <c r="DB25" s="626"/>
      <c r="DC25" s="627"/>
      <c r="DD25" s="600">
        <v>1426600</v>
      </c>
      <c r="DE25" s="623"/>
      <c r="DF25" s="623"/>
      <c r="DG25" s="623"/>
      <c r="DH25" s="623"/>
      <c r="DI25" s="623"/>
      <c r="DJ25" s="623"/>
      <c r="DK25" s="624"/>
      <c r="DL25" s="600">
        <v>1417314</v>
      </c>
      <c r="DM25" s="623"/>
      <c r="DN25" s="623"/>
      <c r="DO25" s="623"/>
      <c r="DP25" s="623"/>
      <c r="DQ25" s="623"/>
      <c r="DR25" s="623"/>
      <c r="DS25" s="623"/>
      <c r="DT25" s="623"/>
      <c r="DU25" s="623"/>
      <c r="DV25" s="624"/>
      <c r="DW25" s="596">
        <v>22.1</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942563</v>
      </c>
      <c r="CS26" s="592"/>
      <c r="CT26" s="592"/>
      <c r="CU26" s="592"/>
      <c r="CV26" s="592"/>
      <c r="CW26" s="592"/>
      <c r="CX26" s="592"/>
      <c r="CY26" s="593"/>
      <c r="CZ26" s="625">
        <v>9</v>
      </c>
      <c r="DA26" s="626"/>
      <c r="DB26" s="626"/>
      <c r="DC26" s="627"/>
      <c r="DD26" s="600">
        <v>905627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655987</v>
      </c>
      <c r="S27" s="592"/>
      <c r="T27" s="592"/>
      <c r="U27" s="592"/>
      <c r="V27" s="592"/>
      <c r="W27" s="592"/>
      <c r="X27" s="592"/>
      <c r="Y27" s="593"/>
      <c r="Z27" s="594">
        <v>5.8</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4244757</v>
      </c>
      <c r="BH27" s="592"/>
      <c r="BI27" s="592"/>
      <c r="BJ27" s="592"/>
      <c r="BK27" s="592"/>
      <c r="BL27" s="592"/>
      <c r="BM27" s="592"/>
      <c r="BN27" s="593"/>
      <c r="BO27" s="594">
        <v>100</v>
      </c>
      <c r="BP27" s="594"/>
      <c r="BQ27" s="594"/>
      <c r="BR27" s="594"/>
      <c r="BS27" s="600">
        <v>35893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1166414</v>
      </c>
      <c r="CS27" s="623"/>
      <c r="CT27" s="623"/>
      <c r="CU27" s="623"/>
      <c r="CV27" s="623"/>
      <c r="CW27" s="623"/>
      <c r="CX27" s="623"/>
      <c r="CY27" s="624"/>
      <c r="CZ27" s="625">
        <v>11.2</v>
      </c>
      <c r="DA27" s="626"/>
      <c r="DB27" s="626"/>
      <c r="DC27" s="627"/>
      <c r="DD27" s="600">
        <v>381750</v>
      </c>
      <c r="DE27" s="623"/>
      <c r="DF27" s="623"/>
      <c r="DG27" s="623"/>
      <c r="DH27" s="623"/>
      <c r="DI27" s="623"/>
      <c r="DJ27" s="623"/>
      <c r="DK27" s="624"/>
      <c r="DL27" s="600">
        <v>381750</v>
      </c>
      <c r="DM27" s="623"/>
      <c r="DN27" s="623"/>
      <c r="DO27" s="623"/>
      <c r="DP27" s="623"/>
      <c r="DQ27" s="623"/>
      <c r="DR27" s="623"/>
      <c r="DS27" s="623"/>
      <c r="DT27" s="623"/>
      <c r="DU27" s="623"/>
      <c r="DV27" s="624"/>
      <c r="DW27" s="596">
        <v>6</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67534</v>
      </c>
      <c r="S28" s="592"/>
      <c r="T28" s="592"/>
      <c r="U28" s="592"/>
      <c r="V28" s="592"/>
      <c r="W28" s="592"/>
      <c r="X28" s="592"/>
      <c r="Y28" s="593"/>
      <c r="Z28" s="594">
        <v>0.6</v>
      </c>
      <c r="AA28" s="594"/>
      <c r="AB28" s="594"/>
      <c r="AC28" s="594"/>
      <c r="AD28" s="595">
        <v>4940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703077</v>
      </c>
      <c r="CS28" s="592"/>
      <c r="CT28" s="592"/>
      <c r="CU28" s="592"/>
      <c r="CV28" s="592"/>
      <c r="CW28" s="592"/>
      <c r="CX28" s="592"/>
      <c r="CY28" s="593"/>
      <c r="CZ28" s="625">
        <v>6.7</v>
      </c>
      <c r="DA28" s="626"/>
      <c r="DB28" s="626"/>
      <c r="DC28" s="627"/>
      <c r="DD28" s="600">
        <v>686707</v>
      </c>
      <c r="DE28" s="592"/>
      <c r="DF28" s="592"/>
      <c r="DG28" s="592"/>
      <c r="DH28" s="592"/>
      <c r="DI28" s="592"/>
      <c r="DJ28" s="592"/>
      <c r="DK28" s="593"/>
      <c r="DL28" s="600">
        <v>686707</v>
      </c>
      <c r="DM28" s="592"/>
      <c r="DN28" s="592"/>
      <c r="DO28" s="592"/>
      <c r="DP28" s="592"/>
      <c r="DQ28" s="592"/>
      <c r="DR28" s="592"/>
      <c r="DS28" s="592"/>
      <c r="DT28" s="592"/>
      <c r="DU28" s="592"/>
      <c r="DV28" s="593"/>
      <c r="DW28" s="596">
        <v>10.7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3899</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703077</v>
      </c>
      <c r="CS29" s="623"/>
      <c r="CT29" s="623"/>
      <c r="CU29" s="623"/>
      <c r="CV29" s="623"/>
      <c r="CW29" s="623"/>
      <c r="CX29" s="623"/>
      <c r="CY29" s="624"/>
      <c r="CZ29" s="625">
        <v>6.7</v>
      </c>
      <c r="DA29" s="626"/>
      <c r="DB29" s="626"/>
      <c r="DC29" s="627"/>
      <c r="DD29" s="600">
        <v>686707</v>
      </c>
      <c r="DE29" s="623"/>
      <c r="DF29" s="623"/>
      <c r="DG29" s="623"/>
      <c r="DH29" s="623"/>
      <c r="DI29" s="623"/>
      <c r="DJ29" s="623"/>
      <c r="DK29" s="624"/>
      <c r="DL29" s="600">
        <v>686707</v>
      </c>
      <c r="DM29" s="623"/>
      <c r="DN29" s="623"/>
      <c r="DO29" s="623"/>
      <c r="DP29" s="623"/>
      <c r="DQ29" s="623"/>
      <c r="DR29" s="623"/>
      <c r="DS29" s="623"/>
      <c r="DT29" s="623"/>
      <c r="DU29" s="623"/>
      <c r="DV29" s="624"/>
      <c r="DW29" s="596">
        <v>10.7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124999</v>
      </c>
      <c r="S30" s="592"/>
      <c r="T30" s="592"/>
      <c r="U30" s="592"/>
      <c r="V30" s="592"/>
      <c r="W30" s="592"/>
      <c r="X30" s="592"/>
      <c r="Y30" s="593"/>
      <c r="Z30" s="594">
        <v>1.1000000000000001</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98.9</v>
      </c>
      <c r="BH30" s="650"/>
      <c r="BI30" s="650"/>
      <c r="BJ30" s="650"/>
      <c r="BK30" s="650"/>
      <c r="BL30" s="650"/>
      <c r="BM30" s="586">
        <v>97</v>
      </c>
      <c r="BN30" s="650"/>
      <c r="BO30" s="650"/>
      <c r="BP30" s="650"/>
      <c r="BQ30" s="651"/>
      <c r="BR30" s="649">
        <v>98.8</v>
      </c>
      <c r="BS30" s="650"/>
      <c r="BT30" s="650"/>
      <c r="BU30" s="650"/>
      <c r="BV30" s="650"/>
      <c r="BW30" s="650"/>
      <c r="BX30" s="586">
        <v>96.3</v>
      </c>
      <c r="BY30" s="650"/>
      <c r="BZ30" s="650"/>
      <c r="CA30" s="650"/>
      <c r="CB30" s="651"/>
      <c r="CD30" s="654"/>
      <c r="CE30" s="655"/>
      <c r="CF30" s="605" t="s">
        <v>293</v>
      </c>
      <c r="CG30" s="606"/>
      <c r="CH30" s="606"/>
      <c r="CI30" s="606"/>
      <c r="CJ30" s="606"/>
      <c r="CK30" s="606"/>
      <c r="CL30" s="606"/>
      <c r="CM30" s="606"/>
      <c r="CN30" s="606"/>
      <c r="CO30" s="606"/>
      <c r="CP30" s="606"/>
      <c r="CQ30" s="607"/>
      <c r="CR30" s="591">
        <v>615044</v>
      </c>
      <c r="CS30" s="592"/>
      <c r="CT30" s="592"/>
      <c r="CU30" s="592"/>
      <c r="CV30" s="592"/>
      <c r="CW30" s="592"/>
      <c r="CX30" s="592"/>
      <c r="CY30" s="593"/>
      <c r="CZ30" s="625">
        <v>5.9</v>
      </c>
      <c r="DA30" s="626"/>
      <c r="DB30" s="626"/>
      <c r="DC30" s="627"/>
      <c r="DD30" s="600">
        <v>598674</v>
      </c>
      <c r="DE30" s="592"/>
      <c r="DF30" s="592"/>
      <c r="DG30" s="592"/>
      <c r="DH30" s="592"/>
      <c r="DI30" s="592"/>
      <c r="DJ30" s="592"/>
      <c r="DK30" s="593"/>
      <c r="DL30" s="600">
        <v>598674</v>
      </c>
      <c r="DM30" s="592"/>
      <c r="DN30" s="592"/>
      <c r="DO30" s="592"/>
      <c r="DP30" s="592"/>
      <c r="DQ30" s="592"/>
      <c r="DR30" s="592"/>
      <c r="DS30" s="592"/>
      <c r="DT30" s="592"/>
      <c r="DU30" s="592"/>
      <c r="DV30" s="593"/>
      <c r="DW30" s="596">
        <v>9.3000000000000007</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1095396</v>
      </c>
      <c r="S31" s="592"/>
      <c r="T31" s="592"/>
      <c r="U31" s="592"/>
      <c r="V31" s="592"/>
      <c r="W31" s="592"/>
      <c r="X31" s="592"/>
      <c r="Y31" s="593"/>
      <c r="Z31" s="594">
        <v>9.6999999999999993</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98.8</v>
      </c>
      <c r="BH31" s="623"/>
      <c r="BI31" s="623"/>
      <c r="BJ31" s="623"/>
      <c r="BK31" s="623"/>
      <c r="BL31" s="623"/>
      <c r="BM31" s="597">
        <v>96.6</v>
      </c>
      <c r="BN31" s="647"/>
      <c r="BO31" s="647"/>
      <c r="BP31" s="647"/>
      <c r="BQ31" s="648"/>
      <c r="BR31" s="646">
        <v>98.8</v>
      </c>
      <c r="BS31" s="623"/>
      <c r="BT31" s="623"/>
      <c r="BU31" s="623"/>
      <c r="BV31" s="623"/>
      <c r="BW31" s="623"/>
      <c r="BX31" s="597">
        <v>95.9</v>
      </c>
      <c r="BY31" s="647"/>
      <c r="BZ31" s="647"/>
      <c r="CA31" s="647"/>
      <c r="CB31" s="648"/>
      <c r="CD31" s="654"/>
      <c r="CE31" s="655"/>
      <c r="CF31" s="605" t="s">
        <v>297</v>
      </c>
      <c r="CG31" s="606"/>
      <c r="CH31" s="606"/>
      <c r="CI31" s="606"/>
      <c r="CJ31" s="606"/>
      <c r="CK31" s="606"/>
      <c r="CL31" s="606"/>
      <c r="CM31" s="606"/>
      <c r="CN31" s="606"/>
      <c r="CO31" s="606"/>
      <c r="CP31" s="606"/>
      <c r="CQ31" s="607"/>
      <c r="CR31" s="591">
        <v>88033</v>
      </c>
      <c r="CS31" s="623"/>
      <c r="CT31" s="623"/>
      <c r="CU31" s="623"/>
      <c r="CV31" s="623"/>
      <c r="CW31" s="623"/>
      <c r="CX31" s="623"/>
      <c r="CY31" s="624"/>
      <c r="CZ31" s="625">
        <v>0.8</v>
      </c>
      <c r="DA31" s="626"/>
      <c r="DB31" s="626"/>
      <c r="DC31" s="627"/>
      <c r="DD31" s="600">
        <v>88033</v>
      </c>
      <c r="DE31" s="623"/>
      <c r="DF31" s="623"/>
      <c r="DG31" s="623"/>
      <c r="DH31" s="623"/>
      <c r="DI31" s="623"/>
      <c r="DJ31" s="623"/>
      <c r="DK31" s="624"/>
      <c r="DL31" s="600">
        <v>88033</v>
      </c>
      <c r="DM31" s="623"/>
      <c r="DN31" s="623"/>
      <c r="DO31" s="623"/>
      <c r="DP31" s="623"/>
      <c r="DQ31" s="623"/>
      <c r="DR31" s="623"/>
      <c r="DS31" s="623"/>
      <c r="DT31" s="623"/>
      <c r="DU31" s="623"/>
      <c r="DV31" s="624"/>
      <c r="DW31" s="596">
        <v>1.4</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399095</v>
      </c>
      <c r="S32" s="592"/>
      <c r="T32" s="592"/>
      <c r="U32" s="592"/>
      <c r="V32" s="592"/>
      <c r="W32" s="592"/>
      <c r="X32" s="592"/>
      <c r="Y32" s="593"/>
      <c r="Z32" s="594">
        <v>3.5</v>
      </c>
      <c r="AA32" s="594"/>
      <c r="AB32" s="594"/>
      <c r="AC32" s="594"/>
      <c r="AD32" s="595">
        <v>706</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v>
      </c>
      <c r="BH32" s="659"/>
      <c r="BI32" s="659"/>
      <c r="BJ32" s="659"/>
      <c r="BK32" s="659"/>
      <c r="BL32" s="659"/>
      <c r="BM32" s="660">
        <v>97.1</v>
      </c>
      <c r="BN32" s="659"/>
      <c r="BO32" s="659"/>
      <c r="BP32" s="659"/>
      <c r="BQ32" s="661"/>
      <c r="BR32" s="658">
        <v>98.8</v>
      </c>
      <c r="BS32" s="659"/>
      <c r="BT32" s="659"/>
      <c r="BU32" s="659"/>
      <c r="BV32" s="659"/>
      <c r="BW32" s="659"/>
      <c r="BX32" s="660">
        <v>96.3</v>
      </c>
      <c r="BY32" s="659"/>
      <c r="BZ32" s="659"/>
      <c r="CA32" s="659"/>
      <c r="CB32" s="661"/>
      <c r="CD32" s="656"/>
      <c r="CE32" s="657"/>
      <c r="CF32" s="605" t="s">
        <v>300</v>
      </c>
      <c r="CG32" s="606"/>
      <c r="CH32" s="606"/>
      <c r="CI32" s="606"/>
      <c r="CJ32" s="606"/>
      <c r="CK32" s="606"/>
      <c r="CL32" s="606"/>
      <c r="CM32" s="606"/>
      <c r="CN32" s="606"/>
      <c r="CO32" s="606"/>
      <c r="CP32" s="606"/>
      <c r="CQ32" s="607"/>
      <c r="CR32" s="591" t="s">
        <v>221</v>
      </c>
      <c r="CS32" s="592"/>
      <c r="CT32" s="592"/>
      <c r="CU32" s="592"/>
      <c r="CV32" s="592"/>
      <c r="CW32" s="592"/>
      <c r="CX32" s="592"/>
      <c r="CY32" s="593"/>
      <c r="CZ32" s="625" t="s">
        <v>221</v>
      </c>
      <c r="DA32" s="626"/>
      <c r="DB32" s="626"/>
      <c r="DC32" s="627"/>
      <c r="DD32" s="600" t="s">
        <v>221</v>
      </c>
      <c r="DE32" s="592"/>
      <c r="DF32" s="592"/>
      <c r="DG32" s="592"/>
      <c r="DH32" s="592"/>
      <c r="DI32" s="592"/>
      <c r="DJ32" s="592"/>
      <c r="DK32" s="593"/>
      <c r="DL32" s="600" t="s">
        <v>221</v>
      </c>
      <c r="DM32" s="592"/>
      <c r="DN32" s="592"/>
      <c r="DO32" s="592"/>
      <c r="DP32" s="592"/>
      <c r="DQ32" s="592"/>
      <c r="DR32" s="592"/>
      <c r="DS32" s="592"/>
      <c r="DT32" s="592"/>
      <c r="DU32" s="592"/>
      <c r="DV32" s="593"/>
      <c r="DW32" s="596" t="s">
        <v>221</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846400</v>
      </c>
      <c r="S33" s="592"/>
      <c r="T33" s="592"/>
      <c r="U33" s="592"/>
      <c r="V33" s="592"/>
      <c r="W33" s="592"/>
      <c r="X33" s="592"/>
      <c r="Y33" s="593"/>
      <c r="Z33" s="594">
        <v>7.5</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4531200</v>
      </c>
      <c r="CS33" s="623"/>
      <c r="CT33" s="623"/>
      <c r="CU33" s="623"/>
      <c r="CV33" s="623"/>
      <c r="CW33" s="623"/>
      <c r="CX33" s="623"/>
      <c r="CY33" s="624"/>
      <c r="CZ33" s="625">
        <v>43.4</v>
      </c>
      <c r="DA33" s="626"/>
      <c r="DB33" s="626"/>
      <c r="DC33" s="627"/>
      <c r="DD33" s="600">
        <v>3509559</v>
      </c>
      <c r="DE33" s="623"/>
      <c r="DF33" s="623"/>
      <c r="DG33" s="623"/>
      <c r="DH33" s="623"/>
      <c r="DI33" s="623"/>
      <c r="DJ33" s="623"/>
      <c r="DK33" s="624"/>
      <c r="DL33" s="600">
        <v>2555204</v>
      </c>
      <c r="DM33" s="623"/>
      <c r="DN33" s="623"/>
      <c r="DO33" s="623"/>
      <c r="DP33" s="623"/>
      <c r="DQ33" s="623"/>
      <c r="DR33" s="623"/>
      <c r="DS33" s="623"/>
      <c r="DT33" s="623"/>
      <c r="DU33" s="623"/>
      <c r="DV33" s="624"/>
      <c r="DW33" s="596">
        <v>39.9</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2087159</v>
      </c>
      <c r="CS34" s="592"/>
      <c r="CT34" s="592"/>
      <c r="CU34" s="592"/>
      <c r="CV34" s="592"/>
      <c r="CW34" s="592"/>
      <c r="CX34" s="592"/>
      <c r="CY34" s="593"/>
      <c r="CZ34" s="625">
        <v>20</v>
      </c>
      <c r="DA34" s="626"/>
      <c r="DB34" s="626"/>
      <c r="DC34" s="627"/>
      <c r="DD34" s="600">
        <v>1430700</v>
      </c>
      <c r="DE34" s="592"/>
      <c r="DF34" s="592"/>
      <c r="DG34" s="592"/>
      <c r="DH34" s="592"/>
      <c r="DI34" s="592"/>
      <c r="DJ34" s="592"/>
      <c r="DK34" s="593"/>
      <c r="DL34" s="600">
        <v>1281460</v>
      </c>
      <c r="DM34" s="592"/>
      <c r="DN34" s="592"/>
      <c r="DO34" s="592"/>
      <c r="DP34" s="592"/>
      <c r="DQ34" s="592"/>
      <c r="DR34" s="592"/>
      <c r="DS34" s="592"/>
      <c r="DT34" s="592"/>
      <c r="DU34" s="592"/>
      <c r="DV34" s="593"/>
      <c r="DW34" s="596">
        <v>20</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600000</v>
      </c>
      <c r="S35" s="592"/>
      <c r="T35" s="592"/>
      <c r="U35" s="592"/>
      <c r="V35" s="592"/>
      <c r="W35" s="592"/>
      <c r="X35" s="592"/>
      <c r="Y35" s="593"/>
      <c r="Z35" s="594">
        <v>5.3</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1199238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82054</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20874</v>
      </c>
      <c r="CS35" s="623"/>
      <c r="CT35" s="623"/>
      <c r="CU35" s="623"/>
      <c r="CV35" s="623"/>
      <c r="CW35" s="623"/>
      <c r="CX35" s="623"/>
      <c r="CY35" s="624"/>
      <c r="CZ35" s="625">
        <v>0.2</v>
      </c>
      <c r="DA35" s="626"/>
      <c r="DB35" s="626"/>
      <c r="DC35" s="627"/>
      <c r="DD35" s="600">
        <v>15627</v>
      </c>
      <c r="DE35" s="623"/>
      <c r="DF35" s="623"/>
      <c r="DG35" s="623"/>
      <c r="DH35" s="623"/>
      <c r="DI35" s="623"/>
      <c r="DJ35" s="623"/>
      <c r="DK35" s="624"/>
      <c r="DL35" s="600">
        <v>15627</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11313010</v>
      </c>
      <c r="S36" s="664"/>
      <c r="T36" s="664"/>
      <c r="U36" s="664"/>
      <c r="V36" s="664"/>
      <c r="W36" s="664"/>
      <c r="X36" s="664"/>
      <c r="Y36" s="665"/>
      <c r="Z36" s="666">
        <v>100</v>
      </c>
      <c r="AA36" s="666"/>
      <c r="AB36" s="666"/>
      <c r="AC36" s="666"/>
      <c r="AD36" s="667">
        <v>5804940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513807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68737</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765553</v>
      </c>
      <c r="CS36" s="592"/>
      <c r="CT36" s="592"/>
      <c r="CU36" s="592"/>
      <c r="CV36" s="592"/>
      <c r="CW36" s="592"/>
      <c r="CX36" s="592"/>
      <c r="CY36" s="593"/>
      <c r="CZ36" s="625">
        <v>7.3</v>
      </c>
      <c r="DA36" s="626"/>
      <c r="DB36" s="626"/>
      <c r="DC36" s="627"/>
      <c r="DD36" s="600">
        <v>717485</v>
      </c>
      <c r="DE36" s="592"/>
      <c r="DF36" s="592"/>
      <c r="DG36" s="592"/>
      <c r="DH36" s="592"/>
      <c r="DI36" s="592"/>
      <c r="DJ36" s="592"/>
      <c r="DK36" s="593"/>
      <c r="DL36" s="600">
        <v>681769</v>
      </c>
      <c r="DM36" s="592"/>
      <c r="DN36" s="592"/>
      <c r="DO36" s="592"/>
      <c r="DP36" s="592"/>
      <c r="DQ36" s="592"/>
      <c r="DR36" s="592"/>
      <c r="DS36" s="592"/>
      <c r="DT36" s="592"/>
      <c r="DU36" s="592"/>
      <c r="DV36" s="593"/>
      <c r="DW36" s="596">
        <v>10.6</v>
      </c>
      <c r="DX36" s="621"/>
      <c r="DY36" s="621"/>
      <c r="DZ36" s="621"/>
      <c r="EA36" s="621"/>
      <c r="EB36" s="621"/>
      <c r="EC36" s="622"/>
    </row>
    <row r="37" spans="2:133" ht="11.25" customHeight="1">
      <c r="AQ37" s="670" t="s">
        <v>315</v>
      </c>
      <c r="AR37" s="671"/>
      <c r="AS37" s="671"/>
      <c r="AT37" s="671"/>
      <c r="AU37" s="671"/>
      <c r="AV37" s="671"/>
      <c r="AW37" s="671"/>
      <c r="AX37" s="671"/>
      <c r="AY37" s="672"/>
      <c r="AZ37" s="591">
        <v>29200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3928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572245</v>
      </c>
      <c r="CS37" s="623"/>
      <c r="CT37" s="623"/>
      <c r="CU37" s="623"/>
      <c r="CV37" s="623"/>
      <c r="CW37" s="623"/>
      <c r="CX37" s="623"/>
      <c r="CY37" s="624"/>
      <c r="CZ37" s="625">
        <v>5.5</v>
      </c>
      <c r="DA37" s="626"/>
      <c r="DB37" s="626"/>
      <c r="DC37" s="627"/>
      <c r="DD37" s="600">
        <v>572065</v>
      </c>
      <c r="DE37" s="623"/>
      <c r="DF37" s="623"/>
      <c r="DG37" s="623"/>
      <c r="DH37" s="623"/>
      <c r="DI37" s="623"/>
      <c r="DJ37" s="623"/>
      <c r="DK37" s="624"/>
      <c r="DL37" s="600">
        <v>572065</v>
      </c>
      <c r="DM37" s="623"/>
      <c r="DN37" s="623"/>
      <c r="DO37" s="623"/>
      <c r="DP37" s="623"/>
      <c r="DQ37" s="623"/>
      <c r="DR37" s="623"/>
      <c r="DS37" s="623"/>
      <c r="DT37" s="623"/>
      <c r="DU37" s="623"/>
      <c r="DV37" s="624"/>
      <c r="DW37" s="596">
        <v>8.9</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7371</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1170038</v>
      </c>
      <c r="CS38" s="592"/>
      <c r="CT38" s="592"/>
      <c r="CU38" s="592"/>
      <c r="CV38" s="592"/>
      <c r="CW38" s="592"/>
      <c r="CX38" s="592"/>
      <c r="CY38" s="593"/>
      <c r="CZ38" s="625">
        <v>11.2</v>
      </c>
      <c r="DA38" s="626"/>
      <c r="DB38" s="626"/>
      <c r="DC38" s="627"/>
      <c r="DD38" s="600">
        <v>1075452</v>
      </c>
      <c r="DE38" s="592"/>
      <c r="DF38" s="592"/>
      <c r="DG38" s="592"/>
      <c r="DH38" s="592"/>
      <c r="DI38" s="592"/>
      <c r="DJ38" s="592"/>
      <c r="DK38" s="593"/>
      <c r="DL38" s="600">
        <v>560990</v>
      </c>
      <c r="DM38" s="592"/>
      <c r="DN38" s="592"/>
      <c r="DO38" s="592"/>
      <c r="DP38" s="592"/>
      <c r="DQ38" s="592"/>
      <c r="DR38" s="592"/>
      <c r="DS38" s="592"/>
      <c r="DT38" s="592"/>
      <c r="DU38" s="592"/>
      <c r="DV38" s="593"/>
      <c r="DW38" s="596">
        <v>8.8000000000000007</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112</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263590</v>
      </c>
      <c r="CS39" s="623"/>
      <c r="CT39" s="623"/>
      <c r="CU39" s="623"/>
      <c r="CV39" s="623"/>
      <c r="CW39" s="623"/>
      <c r="CX39" s="623"/>
      <c r="CY39" s="624"/>
      <c r="CZ39" s="625">
        <v>2.5</v>
      </c>
      <c r="DA39" s="626"/>
      <c r="DB39" s="626"/>
      <c r="DC39" s="627"/>
      <c r="DD39" s="600">
        <v>254937</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124673</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86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223986</v>
      </c>
      <c r="CS40" s="592"/>
      <c r="CT40" s="592"/>
      <c r="CU40" s="592"/>
      <c r="CV40" s="592"/>
      <c r="CW40" s="592"/>
      <c r="CX40" s="592"/>
      <c r="CY40" s="593"/>
      <c r="CZ40" s="625">
        <v>2.1</v>
      </c>
      <c r="DA40" s="626"/>
      <c r="DB40" s="626"/>
      <c r="DC40" s="627"/>
      <c r="DD40" s="600">
        <v>15358</v>
      </c>
      <c r="DE40" s="592"/>
      <c r="DF40" s="592"/>
      <c r="DG40" s="592"/>
      <c r="DH40" s="592"/>
      <c r="DI40" s="592"/>
      <c r="DJ40" s="592"/>
      <c r="DK40" s="593"/>
      <c r="DL40" s="600">
        <v>15358</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531558</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231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2562842</v>
      </c>
      <c r="CS42" s="592"/>
      <c r="CT42" s="592"/>
      <c r="CU42" s="592"/>
      <c r="CV42" s="592"/>
      <c r="CW42" s="592"/>
      <c r="CX42" s="592"/>
      <c r="CY42" s="593"/>
      <c r="CZ42" s="625">
        <v>24.5</v>
      </c>
      <c r="DA42" s="674"/>
      <c r="DB42" s="674"/>
      <c r="DC42" s="675"/>
      <c r="DD42" s="600">
        <v>795439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13204</v>
      </c>
      <c r="CS43" s="623"/>
      <c r="CT43" s="623"/>
      <c r="CU43" s="623"/>
      <c r="CV43" s="623"/>
      <c r="CW43" s="623"/>
      <c r="CX43" s="623"/>
      <c r="CY43" s="624"/>
      <c r="CZ43" s="625">
        <v>0.1</v>
      </c>
      <c r="DA43" s="626"/>
      <c r="DB43" s="626"/>
      <c r="DC43" s="627"/>
      <c r="DD43" s="600">
        <v>13204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1204088</v>
      </c>
      <c r="CS44" s="592"/>
      <c r="CT44" s="592"/>
      <c r="CU44" s="592"/>
      <c r="CV44" s="592"/>
      <c r="CW44" s="592"/>
      <c r="CX44" s="592"/>
      <c r="CY44" s="593"/>
      <c r="CZ44" s="625">
        <v>11.5</v>
      </c>
      <c r="DA44" s="674"/>
      <c r="DB44" s="674"/>
      <c r="DC44" s="675"/>
      <c r="DD44" s="600">
        <v>763982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224519</v>
      </c>
      <c r="CS45" s="623"/>
      <c r="CT45" s="623"/>
      <c r="CU45" s="623"/>
      <c r="CV45" s="623"/>
      <c r="CW45" s="623"/>
      <c r="CX45" s="623"/>
      <c r="CY45" s="624"/>
      <c r="CZ45" s="625">
        <v>2.1</v>
      </c>
      <c r="DA45" s="626"/>
      <c r="DB45" s="626"/>
      <c r="DC45" s="627"/>
      <c r="DD45" s="600">
        <v>41278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979569</v>
      </c>
      <c r="CS46" s="592"/>
      <c r="CT46" s="592"/>
      <c r="CU46" s="592"/>
      <c r="CV46" s="592"/>
      <c r="CW46" s="592"/>
      <c r="CX46" s="592"/>
      <c r="CY46" s="593"/>
      <c r="CZ46" s="625">
        <v>9.4</v>
      </c>
      <c r="DA46" s="674"/>
      <c r="DB46" s="674"/>
      <c r="DC46" s="675"/>
      <c r="DD46" s="600">
        <v>722704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1358754</v>
      </c>
      <c r="CS47" s="623"/>
      <c r="CT47" s="623"/>
      <c r="CU47" s="623"/>
      <c r="CV47" s="623"/>
      <c r="CW47" s="623"/>
      <c r="CX47" s="623"/>
      <c r="CY47" s="624"/>
      <c r="CZ47" s="625">
        <v>13</v>
      </c>
      <c r="DA47" s="626"/>
      <c r="DB47" s="626"/>
      <c r="DC47" s="627"/>
      <c r="DD47" s="600">
        <v>31457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10445227</v>
      </c>
      <c r="CS49" s="659"/>
      <c r="CT49" s="659"/>
      <c r="CU49" s="659"/>
      <c r="CV49" s="659"/>
      <c r="CW49" s="659"/>
      <c r="CX49" s="659"/>
      <c r="CY49" s="686"/>
      <c r="CZ49" s="687">
        <v>100</v>
      </c>
      <c r="DA49" s="688"/>
      <c r="DB49" s="688"/>
      <c r="DC49" s="689"/>
      <c r="DD49" s="690">
        <v>6800055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CW87" sqref="CW87:DA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11552</v>
      </c>
      <c r="R7" s="721"/>
      <c r="S7" s="721"/>
      <c r="T7" s="721"/>
      <c r="U7" s="721"/>
      <c r="V7" s="721">
        <v>10770</v>
      </c>
      <c r="W7" s="721"/>
      <c r="X7" s="721"/>
      <c r="Y7" s="721"/>
      <c r="Z7" s="721"/>
      <c r="AA7" s="721">
        <v>782</v>
      </c>
      <c r="AB7" s="721"/>
      <c r="AC7" s="721"/>
      <c r="AD7" s="721"/>
      <c r="AE7" s="722"/>
      <c r="AF7" s="723">
        <v>771</v>
      </c>
      <c r="AG7" s="724"/>
      <c r="AH7" s="724"/>
      <c r="AI7" s="724"/>
      <c r="AJ7" s="725"/>
      <c r="AK7" s="760">
        <v>125</v>
      </c>
      <c r="AL7" s="761"/>
      <c r="AM7" s="761"/>
      <c r="AN7" s="761"/>
      <c r="AO7" s="761"/>
      <c r="AP7" s="761">
        <v>6514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5</v>
      </c>
      <c r="CI7" s="758"/>
      <c r="CJ7" s="758"/>
      <c r="CK7" s="758"/>
      <c r="CL7" s="759"/>
      <c r="CM7" s="757">
        <v>101</v>
      </c>
      <c r="CN7" s="758"/>
      <c r="CO7" s="758"/>
      <c r="CP7" s="758"/>
      <c r="CQ7" s="759"/>
      <c r="CR7" s="757">
        <v>27</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t="s">
        <v>549</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432</v>
      </c>
      <c r="R8" s="745"/>
      <c r="S8" s="745"/>
      <c r="T8" s="745"/>
      <c r="U8" s="745"/>
      <c r="V8" s="745">
        <v>346</v>
      </c>
      <c r="W8" s="745"/>
      <c r="X8" s="745"/>
      <c r="Y8" s="745"/>
      <c r="Z8" s="745"/>
      <c r="AA8" s="745">
        <v>86</v>
      </c>
      <c r="AB8" s="745"/>
      <c r="AC8" s="745"/>
      <c r="AD8" s="745"/>
      <c r="AE8" s="746"/>
      <c r="AF8" s="747">
        <v>14</v>
      </c>
      <c r="AG8" s="748"/>
      <c r="AH8" s="748"/>
      <c r="AI8" s="748"/>
      <c r="AJ8" s="749"/>
      <c r="AK8" s="750">
        <v>324</v>
      </c>
      <c r="AL8" s="751"/>
      <c r="AM8" s="751"/>
      <c r="AN8" s="751"/>
      <c r="AO8" s="751"/>
      <c r="AP8" s="751">
        <v>193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11660</v>
      </c>
      <c r="R23" s="780"/>
      <c r="S23" s="780"/>
      <c r="T23" s="780"/>
      <c r="U23" s="780"/>
      <c r="V23" s="780">
        <v>10792</v>
      </c>
      <c r="W23" s="780"/>
      <c r="X23" s="780"/>
      <c r="Y23" s="780"/>
      <c r="Z23" s="780"/>
      <c r="AA23" s="780">
        <v>868</v>
      </c>
      <c r="AB23" s="780"/>
      <c r="AC23" s="780"/>
      <c r="AD23" s="780"/>
      <c r="AE23" s="781"/>
      <c r="AF23" s="782">
        <v>785</v>
      </c>
      <c r="AG23" s="780"/>
      <c r="AH23" s="780"/>
      <c r="AI23" s="780"/>
      <c r="AJ23" s="783"/>
      <c r="AK23" s="784"/>
      <c r="AL23" s="785"/>
      <c r="AM23" s="785"/>
      <c r="AN23" s="785"/>
      <c r="AO23" s="785"/>
      <c r="AP23" s="780">
        <v>6707</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2810</v>
      </c>
      <c r="R28" s="809"/>
      <c r="S28" s="809"/>
      <c r="T28" s="809"/>
      <c r="U28" s="809"/>
      <c r="V28" s="809">
        <v>2728</v>
      </c>
      <c r="W28" s="809"/>
      <c r="X28" s="809"/>
      <c r="Y28" s="809"/>
      <c r="Z28" s="809"/>
      <c r="AA28" s="809">
        <v>82</v>
      </c>
      <c r="AB28" s="809"/>
      <c r="AC28" s="809"/>
      <c r="AD28" s="809"/>
      <c r="AE28" s="810"/>
      <c r="AF28" s="811">
        <v>82</v>
      </c>
      <c r="AG28" s="809"/>
      <c r="AH28" s="809"/>
      <c r="AI28" s="809"/>
      <c r="AJ28" s="812"/>
      <c r="AK28" s="813">
        <v>104</v>
      </c>
      <c r="AL28" s="804"/>
      <c r="AM28" s="804"/>
      <c r="AN28" s="804"/>
      <c r="AO28" s="804"/>
      <c r="AP28" s="804">
        <v>0</v>
      </c>
      <c r="AQ28" s="804"/>
      <c r="AR28" s="804"/>
      <c r="AS28" s="804"/>
      <c r="AT28" s="804"/>
      <c r="AU28" s="804" t="s">
        <v>536</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224</v>
      </c>
      <c r="R29" s="745"/>
      <c r="S29" s="745"/>
      <c r="T29" s="745"/>
      <c r="U29" s="745"/>
      <c r="V29" s="745">
        <v>221</v>
      </c>
      <c r="W29" s="745"/>
      <c r="X29" s="745"/>
      <c r="Y29" s="745"/>
      <c r="Z29" s="745"/>
      <c r="AA29" s="745">
        <v>3</v>
      </c>
      <c r="AB29" s="745"/>
      <c r="AC29" s="745"/>
      <c r="AD29" s="745"/>
      <c r="AE29" s="746"/>
      <c r="AF29" s="747">
        <v>3</v>
      </c>
      <c r="AG29" s="748"/>
      <c r="AH29" s="748"/>
      <c r="AI29" s="748"/>
      <c r="AJ29" s="749"/>
      <c r="AK29" s="816">
        <v>52</v>
      </c>
      <c r="AL29" s="817"/>
      <c r="AM29" s="817"/>
      <c r="AN29" s="817"/>
      <c r="AO29" s="817"/>
      <c r="AP29" s="817">
        <v>0</v>
      </c>
      <c r="AQ29" s="817"/>
      <c r="AR29" s="817"/>
      <c r="AS29" s="817"/>
      <c r="AT29" s="817"/>
      <c r="AU29" s="817" t="s">
        <v>537</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1786</v>
      </c>
      <c r="R30" s="745"/>
      <c r="S30" s="745"/>
      <c r="T30" s="745"/>
      <c r="U30" s="745"/>
      <c r="V30" s="745">
        <v>1743</v>
      </c>
      <c r="W30" s="745"/>
      <c r="X30" s="745"/>
      <c r="Y30" s="745"/>
      <c r="Z30" s="745"/>
      <c r="AA30" s="745">
        <v>42</v>
      </c>
      <c r="AB30" s="745"/>
      <c r="AC30" s="745"/>
      <c r="AD30" s="745"/>
      <c r="AE30" s="746"/>
      <c r="AF30" s="747">
        <v>42</v>
      </c>
      <c r="AG30" s="748"/>
      <c r="AH30" s="748"/>
      <c r="AI30" s="748"/>
      <c r="AJ30" s="749"/>
      <c r="AK30" s="816">
        <v>279</v>
      </c>
      <c r="AL30" s="817"/>
      <c r="AM30" s="817"/>
      <c r="AN30" s="817"/>
      <c r="AO30" s="817"/>
      <c r="AP30" s="817">
        <v>0</v>
      </c>
      <c r="AQ30" s="817"/>
      <c r="AR30" s="817"/>
      <c r="AS30" s="817"/>
      <c r="AT30" s="817"/>
      <c r="AU30" s="817" t="s">
        <v>539</v>
      </c>
      <c r="AV30" s="817"/>
      <c r="AW30" s="817"/>
      <c r="AX30" s="817"/>
      <c r="AY30" s="817"/>
      <c r="AZ30" s="818" t="s">
        <v>540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521</v>
      </c>
      <c r="R31" s="745"/>
      <c r="S31" s="745"/>
      <c r="T31" s="745"/>
      <c r="U31" s="745"/>
      <c r="V31" s="745">
        <v>469</v>
      </c>
      <c r="W31" s="745"/>
      <c r="X31" s="745"/>
      <c r="Y31" s="745"/>
      <c r="Z31" s="745"/>
      <c r="AA31" s="745">
        <v>51</v>
      </c>
      <c r="AB31" s="745"/>
      <c r="AC31" s="745"/>
      <c r="AD31" s="745"/>
      <c r="AE31" s="746"/>
      <c r="AF31" s="747">
        <v>841</v>
      </c>
      <c r="AG31" s="748"/>
      <c r="AH31" s="748"/>
      <c r="AI31" s="748"/>
      <c r="AJ31" s="749"/>
      <c r="AK31" s="816">
        <v>27</v>
      </c>
      <c r="AL31" s="817"/>
      <c r="AM31" s="817"/>
      <c r="AN31" s="817"/>
      <c r="AO31" s="817"/>
      <c r="AP31" s="817">
        <v>1484</v>
      </c>
      <c r="AQ31" s="817"/>
      <c r="AR31" s="817"/>
      <c r="AS31" s="817"/>
      <c r="AT31" s="817"/>
      <c r="AU31" s="817">
        <v>128</v>
      </c>
      <c r="AV31" s="817"/>
      <c r="AW31" s="817"/>
      <c r="AX31" s="817"/>
      <c r="AY31" s="817"/>
      <c r="AZ31" s="818" t="s">
        <v>541</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720</v>
      </c>
      <c r="R32" s="745"/>
      <c r="S32" s="745"/>
      <c r="T32" s="745"/>
      <c r="U32" s="745"/>
      <c r="V32" s="745">
        <v>685</v>
      </c>
      <c r="W32" s="745"/>
      <c r="X32" s="745"/>
      <c r="Y32" s="745"/>
      <c r="Z32" s="745"/>
      <c r="AA32" s="745">
        <v>36</v>
      </c>
      <c r="AB32" s="745"/>
      <c r="AC32" s="745"/>
      <c r="AD32" s="745"/>
      <c r="AE32" s="746"/>
      <c r="AF32" s="747">
        <v>30</v>
      </c>
      <c r="AG32" s="748"/>
      <c r="AH32" s="748"/>
      <c r="AI32" s="748"/>
      <c r="AJ32" s="749"/>
      <c r="AK32" s="816">
        <v>400</v>
      </c>
      <c r="AL32" s="817"/>
      <c r="AM32" s="817"/>
      <c r="AN32" s="817"/>
      <c r="AO32" s="817"/>
      <c r="AP32" s="817">
        <v>4076</v>
      </c>
      <c r="AQ32" s="817"/>
      <c r="AR32" s="817"/>
      <c r="AS32" s="817"/>
      <c r="AT32" s="817"/>
      <c r="AU32" s="817">
        <v>3742</v>
      </c>
      <c r="AV32" s="817"/>
      <c r="AW32" s="817"/>
      <c r="AX32" s="817"/>
      <c r="AY32" s="817"/>
      <c r="AZ32" s="818" t="s">
        <v>541</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146</v>
      </c>
      <c r="R33" s="745"/>
      <c r="S33" s="745"/>
      <c r="T33" s="745"/>
      <c r="U33" s="745"/>
      <c r="V33" s="745">
        <v>139</v>
      </c>
      <c r="W33" s="745"/>
      <c r="X33" s="745"/>
      <c r="Y33" s="745"/>
      <c r="Z33" s="745"/>
      <c r="AA33" s="745">
        <v>7</v>
      </c>
      <c r="AB33" s="745"/>
      <c r="AC33" s="745"/>
      <c r="AD33" s="745"/>
      <c r="AE33" s="746"/>
      <c r="AF33" s="747">
        <v>7</v>
      </c>
      <c r="AG33" s="748"/>
      <c r="AH33" s="748"/>
      <c r="AI33" s="748"/>
      <c r="AJ33" s="749"/>
      <c r="AK33" s="816">
        <v>114</v>
      </c>
      <c r="AL33" s="817"/>
      <c r="AM33" s="817"/>
      <c r="AN33" s="817"/>
      <c r="AO33" s="817"/>
      <c r="AP33" s="817">
        <v>1084</v>
      </c>
      <c r="AQ33" s="817"/>
      <c r="AR33" s="817"/>
      <c r="AS33" s="817"/>
      <c r="AT33" s="817"/>
      <c r="AU33" s="817">
        <v>1033</v>
      </c>
      <c r="AV33" s="817"/>
      <c r="AW33" s="817"/>
      <c r="AX33" s="817"/>
      <c r="AY33" s="817"/>
      <c r="AZ33" s="818" t="s">
        <v>541</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1005</v>
      </c>
      <c r="AG63" s="828"/>
      <c r="AH63" s="828"/>
      <c r="AI63" s="828"/>
      <c r="AJ63" s="829"/>
      <c r="AK63" s="830"/>
      <c r="AL63" s="825"/>
      <c r="AM63" s="825"/>
      <c r="AN63" s="825"/>
      <c r="AO63" s="825"/>
      <c r="AP63" s="828">
        <v>6644</v>
      </c>
      <c r="AQ63" s="828"/>
      <c r="AR63" s="828"/>
      <c r="AS63" s="828"/>
      <c r="AT63" s="828"/>
      <c r="AU63" s="828">
        <v>4903</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3030</v>
      </c>
      <c r="R68" s="852"/>
      <c r="S68" s="852"/>
      <c r="T68" s="852"/>
      <c r="U68" s="852"/>
      <c r="V68" s="852">
        <v>2935</v>
      </c>
      <c r="W68" s="852"/>
      <c r="X68" s="852"/>
      <c r="Y68" s="852"/>
      <c r="Z68" s="852"/>
      <c r="AA68" s="852">
        <v>95</v>
      </c>
      <c r="AB68" s="852"/>
      <c r="AC68" s="852"/>
      <c r="AD68" s="852"/>
      <c r="AE68" s="852"/>
      <c r="AF68" s="852">
        <v>80</v>
      </c>
      <c r="AG68" s="852"/>
      <c r="AH68" s="852"/>
      <c r="AI68" s="852"/>
      <c r="AJ68" s="852"/>
      <c r="AK68" s="852">
        <v>190</v>
      </c>
      <c r="AL68" s="852"/>
      <c r="AM68" s="852"/>
      <c r="AN68" s="852"/>
      <c r="AO68" s="852"/>
      <c r="AP68" s="852">
        <v>1016</v>
      </c>
      <c r="AQ68" s="852"/>
      <c r="AR68" s="852"/>
      <c r="AS68" s="852"/>
      <c r="AT68" s="852"/>
      <c r="AU68" s="852">
        <v>233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125</v>
      </c>
      <c r="R69" s="817"/>
      <c r="S69" s="817"/>
      <c r="T69" s="817"/>
      <c r="U69" s="817"/>
      <c r="V69" s="817">
        <v>120</v>
      </c>
      <c r="W69" s="817"/>
      <c r="X69" s="817"/>
      <c r="Y69" s="817"/>
      <c r="Z69" s="817"/>
      <c r="AA69" s="817">
        <v>6</v>
      </c>
      <c r="AB69" s="817"/>
      <c r="AC69" s="817"/>
      <c r="AD69" s="817"/>
      <c r="AE69" s="817"/>
      <c r="AF69" s="817">
        <v>6</v>
      </c>
      <c r="AG69" s="817"/>
      <c r="AH69" s="817"/>
      <c r="AI69" s="817"/>
      <c r="AJ69" s="817"/>
      <c r="AK69" s="817">
        <v>111</v>
      </c>
      <c r="AL69" s="817"/>
      <c r="AM69" s="817"/>
      <c r="AN69" s="817"/>
      <c r="AO69" s="817"/>
      <c r="AP69" s="817">
        <v>0</v>
      </c>
      <c r="AQ69" s="817"/>
      <c r="AR69" s="817"/>
      <c r="AS69" s="817"/>
      <c r="AT69" s="817"/>
      <c r="AU69" s="817" t="s">
        <v>549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16031</v>
      </c>
      <c r="R70" s="817"/>
      <c r="S70" s="817"/>
      <c r="T70" s="817"/>
      <c r="U70" s="817"/>
      <c r="V70" s="817">
        <v>15928</v>
      </c>
      <c r="W70" s="817"/>
      <c r="X70" s="817"/>
      <c r="Y70" s="817"/>
      <c r="Z70" s="817"/>
      <c r="AA70" s="817">
        <v>103</v>
      </c>
      <c r="AB70" s="817"/>
      <c r="AC70" s="817"/>
      <c r="AD70" s="817"/>
      <c r="AE70" s="817"/>
      <c r="AF70" s="817">
        <v>103</v>
      </c>
      <c r="AG70" s="817"/>
      <c r="AH70" s="817"/>
      <c r="AI70" s="817"/>
      <c r="AJ70" s="817"/>
      <c r="AK70" s="817">
        <v>5</v>
      </c>
      <c r="AL70" s="817"/>
      <c r="AM70" s="817"/>
      <c r="AN70" s="817"/>
      <c r="AO70" s="817"/>
      <c r="AP70" s="817">
        <v>0</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34</v>
      </c>
      <c r="R71" s="817"/>
      <c r="S71" s="817"/>
      <c r="T71" s="817"/>
      <c r="U71" s="817"/>
      <c r="V71" s="817">
        <v>33</v>
      </c>
      <c r="W71" s="817"/>
      <c r="X71" s="817"/>
      <c r="Y71" s="817"/>
      <c r="Z71" s="817"/>
      <c r="AA71" s="817">
        <v>1</v>
      </c>
      <c r="AB71" s="817"/>
      <c r="AC71" s="817"/>
      <c r="AD71" s="817"/>
      <c r="AE71" s="817"/>
      <c r="AF71" s="817">
        <v>1</v>
      </c>
      <c r="AG71" s="817"/>
      <c r="AH71" s="817"/>
      <c r="AI71" s="817"/>
      <c r="AJ71" s="817"/>
      <c r="AK71" s="817">
        <v>2</v>
      </c>
      <c r="AL71" s="817"/>
      <c r="AM71" s="817"/>
      <c r="AN71" s="817"/>
      <c r="AO71" s="817"/>
      <c r="AP71" s="817">
        <v>0</v>
      </c>
      <c r="AQ71" s="817"/>
      <c r="AR71" s="817"/>
      <c r="AS71" s="817"/>
      <c r="AT71" s="817"/>
      <c r="AU71" s="817" t="s">
        <v>549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122</v>
      </c>
      <c r="R72" s="817"/>
      <c r="S72" s="817"/>
      <c r="T72" s="817"/>
      <c r="U72" s="817"/>
      <c r="V72" s="817">
        <v>101</v>
      </c>
      <c r="W72" s="817"/>
      <c r="X72" s="817"/>
      <c r="Y72" s="817"/>
      <c r="Z72" s="817"/>
      <c r="AA72" s="817">
        <v>22</v>
      </c>
      <c r="AB72" s="817"/>
      <c r="AC72" s="817"/>
      <c r="AD72" s="817"/>
      <c r="AE72" s="817"/>
      <c r="AF72" s="817">
        <v>22</v>
      </c>
      <c r="AG72" s="817"/>
      <c r="AH72" s="817"/>
      <c r="AI72" s="817"/>
      <c r="AJ72" s="817"/>
      <c r="AK72" s="817">
        <v>1</v>
      </c>
      <c r="AL72" s="817"/>
      <c r="AM72" s="817"/>
      <c r="AN72" s="817"/>
      <c r="AO72" s="817"/>
      <c r="AP72" s="817">
        <v>0</v>
      </c>
      <c r="AQ72" s="817"/>
      <c r="AR72" s="817"/>
      <c r="AS72" s="817"/>
      <c r="AT72" s="817"/>
      <c r="AU72" s="817" t="s">
        <v>549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188417</v>
      </c>
      <c r="R73" s="817"/>
      <c r="S73" s="817"/>
      <c r="T73" s="817"/>
      <c r="U73" s="817"/>
      <c r="V73" s="817">
        <v>181448</v>
      </c>
      <c r="W73" s="817"/>
      <c r="X73" s="817"/>
      <c r="Y73" s="817"/>
      <c r="Z73" s="817"/>
      <c r="AA73" s="817">
        <v>6969</v>
      </c>
      <c r="AB73" s="817"/>
      <c r="AC73" s="817"/>
      <c r="AD73" s="817"/>
      <c r="AE73" s="817"/>
      <c r="AF73" s="817">
        <v>6969</v>
      </c>
      <c r="AG73" s="817"/>
      <c r="AH73" s="817"/>
      <c r="AI73" s="817"/>
      <c r="AJ73" s="817"/>
      <c r="AK73" s="817">
        <v>1333</v>
      </c>
      <c r="AL73" s="817"/>
      <c r="AM73" s="817"/>
      <c r="AN73" s="817"/>
      <c r="AO73" s="817"/>
      <c r="AP73" s="817">
        <v>0</v>
      </c>
      <c r="AQ73" s="817"/>
      <c r="AR73" s="817"/>
      <c r="AS73" s="817"/>
      <c r="AT73" s="817"/>
      <c r="AU73" s="817" t="s">
        <v>549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7181</v>
      </c>
      <c r="AG88" s="828"/>
      <c r="AH88" s="828"/>
      <c r="AI88" s="828"/>
      <c r="AJ88" s="828"/>
      <c r="AK88" s="825"/>
      <c r="AL88" s="825"/>
      <c r="AM88" s="825"/>
      <c r="AN88" s="825"/>
      <c r="AO88" s="825"/>
      <c r="AP88" s="828">
        <f t="shared" ref="AP88" si="0">SUM(AP68:AT87)</f>
        <v>1016</v>
      </c>
      <c r="AQ88" s="828"/>
      <c r="AR88" s="828"/>
      <c r="AS88" s="828"/>
      <c r="AT88" s="828"/>
      <c r="AU88" s="828">
        <f t="shared" ref="AU88" si="1">SUM(AU68:AY87)</f>
        <v>233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f>
        <v>27</v>
      </c>
      <c r="CS102" s="836"/>
      <c r="CT102" s="836"/>
      <c r="CU102" s="836"/>
      <c r="CV102" s="879"/>
      <c r="CW102" s="878">
        <f t="shared" ref="CW102" si="2">CW7</f>
        <v>0</v>
      </c>
      <c r="CX102" s="836"/>
      <c r="CY102" s="836"/>
      <c r="CZ102" s="836"/>
      <c r="DA102" s="879"/>
      <c r="DB102" s="878">
        <f t="shared" ref="DB102" si="3">DB7</f>
        <v>0</v>
      </c>
      <c r="DC102" s="836"/>
      <c r="DD102" s="836"/>
      <c r="DE102" s="836"/>
      <c r="DF102" s="879"/>
      <c r="DG102" s="878">
        <f t="shared" ref="DG102" si="4">DG7</f>
        <v>0</v>
      </c>
      <c r="DH102" s="836"/>
      <c r="DI102" s="836"/>
      <c r="DJ102" s="836"/>
      <c r="DK102" s="879"/>
      <c r="DL102" s="878">
        <f t="shared" ref="DL102" si="5">DL7</f>
        <v>0</v>
      </c>
      <c r="DM102" s="836"/>
      <c r="DN102" s="836"/>
      <c r="DO102" s="836"/>
      <c r="DP102" s="879"/>
      <c r="DQ102" s="878" t="str">
        <f t="shared" ref="DQ102" si="6">DQ7</f>
        <v>-</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287</v>
      </c>
      <c r="AG109" s="881"/>
      <c r="AH109" s="881"/>
      <c r="AI109" s="881"/>
      <c r="AJ109" s="882"/>
      <c r="AK109" s="880" t="s">
        <v>286</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287</v>
      </c>
      <c r="BW109" s="881"/>
      <c r="BX109" s="881"/>
      <c r="BY109" s="881"/>
      <c r="BZ109" s="882"/>
      <c r="CA109" s="880" t="s">
        <v>286</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287</v>
      </c>
      <c r="DM109" s="881"/>
      <c r="DN109" s="881"/>
      <c r="DO109" s="881"/>
      <c r="DP109" s="882"/>
      <c r="DQ109" s="880" t="s">
        <v>286</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896393</v>
      </c>
      <c r="AB110" s="888"/>
      <c r="AC110" s="888"/>
      <c r="AD110" s="888"/>
      <c r="AE110" s="889"/>
      <c r="AF110" s="890">
        <v>705524</v>
      </c>
      <c r="AG110" s="888"/>
      <c r="AH110" s="888"/>
      <c r="AI110" s="888"/>
      <c r="AJ110" s="889"/>
      <c r="AK110" s="890">
        <v>701885</v>
      </c>
      <c r="AL110" s="888"/>
      <c r="AM110" s="888"/>
      <c r="AN110" s="888"/>
      <c r="AO110" s="889"/>
      <c r="AP110" s="891">
        <v>12.7</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6415491</v>
      </c>
      <c r="BR110" s="925"/>
      <c r="BS110" s="925"/>
      <c r="BT110" s="925"/>
      <c r="BU110" s="925"/>
      <c r="BV110" s="925">
        <v>6475877</v>
      </c>
      <c r="BW110" s="925"/>
      <c r="BX110" s="925"/>
      <c r="BY110" s="925"/>
      <c r="BZ110" s="925"/>
      <c r="CA110" s="925">
        <v>6707233</v>
      </c>
      <c r="CB110" s="925"/>
      <c r="CC110" s="925"/>
      <c r="CD110" s="925"/>
      <c r="CE110" s="925"/>
      <c r="CF110" s="939">
        <v>121.5</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9865</v>
      </c>
      <c r="BR111" s="918"/>
      <c r="BS111" s="918"/>
      <c r="BT111" s="918"/>
      <c r="BU111" s="918"/>
      <c r="BV111" s="918">
        <v>5679</v>
      </c>
      <c r="BW111" s="918"/>
      <c r="BX111" s="918"/>
      <c r="BY111" s="918"/>
      <c r="BZ111" s="918"/>
      <c r="CA111" s="918">
        <v>1648</v>
      </c>
      <c r="CB111" s="918"/>
      <c r="CC111" s="918"/>
      <c r="CD111" s="918"/>
      <c r="CE111" s="918"/>
      <c r="CF111" s="912">
        <v>0</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5102652</v>
      </c>
      <c r="BR112" s="918"/>
      <c r="BS112" s="918"/>
      <c r="BT112" s="918"/>
      <c r="BU112" s="918"/>
      <c r="BV112" s="918">
        <v>4990075</v>
      </c>
      <c r="BW112" s="918"/>
      <c r="BX112" s="918"/>
      <c r="BY112" s="918"/>
      <c r="BZ112" s="918"/>
      <c r="CA112" s="918">
        <v>4903240</v>
      </c>
      <c r="CB112" s="918"/>
      <c r="CC112" s="918"/>
      <c r="CD112" s="918"/>
      <c r="CE112" s="918"/>
      <c r="CF112" s="912">
        <v>88.8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314607</v>
      </c>
      <c r="AB113" s="932"/>
      <c r="AC113" s="932"/>
      <c r="AD113" s="932"/>
      <c r="AE113" s="933"/>
      <c r="AF113" s="934">
        <v>316518</v>
      </c>
      <c r="AG113" s="932"/>
      <c r="AH113" s="932"/>
      <c r="AI113" s="932"/>
      <c r="AJ113" s="933"/>
      <c r="AK113" s="934">
        <v>347704</v>
      </c>
      <c r="AL113" s="932"/>
      <c r="AM113" s="932"/>
      <c r="AN113" s="932"/>
      <c r="AO113" s="933"/>
      <c r="AP113" s="935">
        <v>6.3</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313621</v>
      </c>
      <c r="BR113" s="918"/>
      <c r="BS113" s="918"/>
      <c r="BT113" s="918"/>
      <c r="BU113" s="918"/>
      <c r="BV113" s="918">
        <v>256491</v>
      </c>
      <c r="BW113" s="918"/>
      <c r="BX113" s="918"/>
      <c r="BY113" s="918"/>
      <c r="BZ113" s="918"/>
      <c r="CA113" s="918">
        <v>233339</v>
      </c>
      <c r="CB113" s="918"/>
      <c r="CC113" s="918"/>
      <c r="CD113" s="918"/>
      <c r="CE113" s="918"/>
      <c r="CF113" s="912">
        <v>4.2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84130</v>
      </c>
      <c r="AB114" s="957"/>
      <c r="AC114" s="957"/>
      <c r="AD114" s="957"/>
      <c r="AE114" s="958"/>
      <c r="AF114" s="959">
        <v>76315</v>
      </c>
      <c r="AG114" s="957"/>
      <c r="AH114" s="957"/>
      <c r="AI114" s="957"/>
      <c r="AJ114" s="958"/>
      <c r="AK114" s="959">
        <v>30656</v>
      </c>
      <c r="AL114" s="957"/>
      <c r="AM114" s="957"/>
      <c r="AN114" s="957"/>
      <c r="AO114" s="958"/>
      <c r="AP114" s="960">
        <v>0.6</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1497203</v>
      </c>
      <c r="BR114" s="918"/>
      <c r="BS114" s="918"/>
      <c r="BT114" s="918"/>
      <c r="BU114" s="918"/>
      <c r="BV114" s="918">
        <v>1476673</v>
      </c>
      <c r="BW114" s="918"/>
      <c r="BX114" s="918"/>
      <c r="BY114" s="918"/>
      <c r="BZ114" s="918"/>
      <c r="CA114" s="918">
        <v>1422483</v>
      </c>
      <c r="CB114" s="918"/>
      <c r="CC114" s="918"/>
      <c r="CD114" s="918"/>
      <c r="CE114" s="918"/>
      <c r="CF114" s="912">
        <v>25.8</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6995</v>
      </c>
      <c r="AB115" s="932"/>
      <c r="AC115" s="932"/>
      <c r="AD115" s="932"/>
      <c r="AE115" s="933"/>
      <c r="AF115" s="934">
        <v>4715</v>
      </c>
      <c r="AG115" s="932"/>
      <c r="AH115" s="932"/>
      <c r="AI115" s="932"/>
      <c r="AJ115" s="933"/>
      <c r="AK115" s="934">
        <v>3524</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221</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1302125</v>
      </c>
      <c r="AB117" s="964"/>
      <c r="AC117" s="964"/>
      <c r="AD117" s="964"/>
      <c r="AE117" s="965"/>
      <c r="AF117" s="963">
        <v>1103072</v>
      </c>
      <c r="AG117" s="964"/>
      <c r="AH117" s="964"/>
      <c r="AI117" s="964"/>
      <c r="AJ117" s="965"/>
      <c r="AK117" s="963">
        <v>1083769</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431</v>
      </c>
      <c r="BR117" s="984"/>
      <c r="BS117" s="984"/>
      <c r="BT117" s="984"/>
      <c r="BU117" s="984"/>
      <c r="BV117" s="984" t="s">
        <v>431</v>
      </c>
      <c r="BW117" s="984"/>
      <c r="BX117" s="984"/>
      <c r="BY117" s="984"/>
      <c r="BZ117" s="984"/>
      <c r="CA117" s="984" t="s">
        <v>431</v>
      </c>
      <c r="CB117" s="984"/>
      <c r="CC117" s="984"/>
      <c r="CD117" s="984"/>
      <c r="CE117" s="984"/>
      <c r="CF117" s="912" t="s">
        <v>431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431</v>
      </c>
      <c r="DH117" s="957"/>
      <c r="DI117" s="957"/>
      <c r="DJ117" s="957"/>
      <c r="DK117" s="958"/>
      <c r="DL117" s="959" t="s">
        <v>431</v>
      </c>
      <c r="DM117" s="957"/>
      <c r="DN117" s="957"/>
      <c r="DO117" s="957"/>
      <c r="DP117" s="958"/>
      <c r="DQ117" s="959" t="s">
        <v>431</v>
      </c>
      <c r="DR117" s="957"/>
      <c r="DS117" s="957"/>
      <c r="DT117" s="957"/>
      <c r="DU117" s="958"/>
      <c r="DV117" s="960" t="s">
        <v>431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287</v>
      </c>
      <c r="AG118" s="881"/>
      <c r="AH118" s="881"/>
      <c r="AI118" s="881"/>
      <c r="AJ118" s="882"/>
      <c r="AK118" s="880" t="s">
        <v>286</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13338832</v>
      </c>
      <c r="BR118" s="984"/>
      <c r="BS118" s="984"/>
      <c r="BT118" s="984"/>
      <c r="BU118" s="984"/>
      <c r="BV118" s="984">
        <v>13204795</v>
      </c>
      <c r="BW118" s="984"/>
      <c r="BX118" s="984"/>
      <c r="BY118" s="984"/>
      <c r="BZ118" s="984"/>
      <c r="CA118" s="984">
        <v>13267943</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2830071</v>
      </c>
      <c r="BR119" s="925"/>
      <c r="BS119" s="925"/>
      <c r="BT119" s="925"/>
      <c r="BU119" s="925"/>
      <c r="BV119" s="925">
        <v>3792755</v>
      </c>
      <c r="BW119" s="925"/>
      <c r="BX119" s="925"/>
      <c r="BY119" s="925"/>
      <c r="BZ119" s="925"/>
      <c r="CA119" s="925">
        <v>3967233</v>
      </c>
      <c r="CB119" s="925"/>
      <c r="CC119" s="925"/>
      <c r="CD119" s="925"/>
      <c r="CE119" s="925"/>
      <c r="CF119" s="939">
        <v>71.900000000000006</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9865</v>
      </c>
      <c r="DH119" s="996"/>
      <c r="DI119" s="996"/>
      <c r="DJ119" s="996"/>
      <c r="DK119" s="997"/>
      <c r="DL119" s="998">
        <v>5679</v>
      </c>
      <c r="DM119" s="996"/>
      <c r="DN119" s="996"/>
      <c r="DO119" s="996"/>
      <c r="DP119" s="997"/>
      <c r="DQ119" s="998">
        <v>1648</v>
      </c>
      <c r="DR119" s="996"/>
      <c r="DS119" s="996"/>
      <c r="DT119" s="996"/>
      <c r="DU119" s="997"/>
      <c r="DV119" s="999">
        <v>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1284206</v>
      </c>
      <c r="BR120" s="918"/>
      <c r="BS120" s="918"/>
      <c r="BT120" s="918"/>
      <c r="BU120" s="918"/>
      <c r="BV120" s="918">
        <v>1290519</v>
      </c>
      <c r="BW120" s="918"/>
      <c r="BX120" s="918"/>
      <c r="BY120" s="918"/>
      <c r="BZ120" s="918"/>
      <c r="CA120" s="918">
        <v>1026241</v>
      </c>
      <c r="CB120" s="918"/>
      <c r="CC120" s="918"/>
      <c r="CD120" s="918"/>
      <c r="CE120" s="918"/>
      <c r="CF120" s="912">
        <v>18.600000000000001</v>
      </c>
      <c r="CG120" s="913"/>
      <c r="CH120" s="913"/>
      <c r="CI120" s="913"/>
      <c r="CJ120" s="913"/>
      <c r="CK120" s="1011" t="s">
        <v>439</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3734623</v>
      </c>
      <c r="DH120" s="925"/>
      <c r="DI120" s="925"/>
      <c r="DJ120" s="925"/>
      <c r="DK120" s="925"/>
      <c r="DL120" s="925">
        <v>3726782</v>
      </c>
      <c r="DM120" s="925"/>
      <c r="DN120" s="925"/>
      <c r="DO120" s="925"/>
      <c r="DP120" s="925"/>
      <c r="DQ120" s="925">
        <v>3742219</v>
      </c>
      <c r="DR120" s="925"/>
      <c r="DS120" s="925"/>
      <c r="DT120" s="925"/>
      <c r="DU120" s="925"/>
      <c r="DV120" s="926">
        <v>67.8</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8794603</v>
      </c>
      <c r="BR121" s="984"/>
      <c r="BS121" s="984"/>
      <c r="BT121" s="984"/>
      <c r="BU121" s="984"/>
      <c r="BV121" s="984">
        <v>9009365</v>
      </c>
      <c r="BW121" s="984"/>
      <c r="BX121" s="984"/>
      <c r="BY121" s="984"/>
      <c r="BZ121" s="984"/>
      <c r="CA121" s="984">
        <v>9184665</v>
      </c>
      <c r="CB121" s="984"/>
      <c r="CC121" s="984"/>
      <c r="CD121" s="984"/>
      <c r="CE121" s="984"/>
      <c r="CF121" s="1022">
        <v>166.4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1188564</v>
      </c>
      <c r="DH121" s="918"/>
      <c r="DI121" s="918"/>
      <c r="DJ121" s="918"/>
      <c r="DK121" s="918"/>
      <c r="DL121" s="918">
        <v>1094058</v>
      </c>
      <c r="DM121" s="918"/>
      <c r="DN121" s="918"/>
      <c r="DO121" s="918"/>
      <c r="DP121" s="918"/>
      <c r="DQ121" s="918">
        <v>1033426</v>
      </c>
      <c r="DR121" s="918"/>
      <c r="DS121" s="918"/>
      <c r="DT121" s="918"/>
      <c r="DU121" s="918"/>
      <c r="DV121" s="919">
        <v>18.7</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12908880</v>
      </c>
      <c r="BR122" s="1033"/>
      <c r="BS122" s="1033"/>
      <c r="BT122" s="1033"/>
      <c r="BU122" s="1033"/>
      <c r="BV122" s="1033">
        <v>14092639</v>
      </c>
      <c r="BW122" s="1033"/>
      <c r="BX122" s="1033"/>
      <c r="BY122" s="1033"/>
      <c r="BZ122" s="1033"/>
      <c r="CA122" s="1033">
        <v>14178139</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179465</v>
      </c>
      <c r="DH122" s="918"/>
      <c r="DI122" s="918"/>
      <c r="DJ122" s="918"/>
      <c r="DK122" s="918"/>
      <c r="DL122" s="918">
        <v>169235</v>
      </c>
      <c r="DM122" s="918"/>
      <c r="DN122" s="918"/>
      <c r="DO122" s="918"/>
      <c r="DP122" s="918"/>
      <c r="DQ122" s="918">
        <v>127595</v>
      </c>
      <c r="DR122" s="918"/>
      <c r="DS122" s="918"/>
      <c r="DT122" s="918"/>
      <c r="DU122" s="918"/>
      <c r="DV122" s="919">
        <v>2.2999999999999998</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7.7</v>
      </c>
      <c r="BR123" s="1025"/>
      <c r="BS123" s="1025"/>
      <c r="BT123" s="1025"/>
      <c r="BU123" s="1025"/>
      <c r="BV123" s="1025" t="s">
        <v>221</v>
      </c>
      <c r="BW123" s="1025"/>
      <c r="BX123" s="1025"/>
      <c r="BY123" s="1025"/>
      <c r="BZ123" s="1025"/>
      <c r="CA123" s="1025" t="s">
        <v>221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6672</v>
      </c>
      <c r="AB126" s="957"/>
      <c r="AC126" s="957"/>
      <c r="AD126" s="957"/>
      <c r="AE126" s="958"/>
      <c r="AF126" s="959">
        <v>4326</v>
      </c>
      <c r="AG126" s="957"/>
      <c r="AH126" s="957"/>
      <c r="AI126" s="957"/>
      <c r="AJ126" s="958"/>
      <c r="AK126" s="959">
        <v>3187</v>
      </c>
      <c r="AL126" s="957"/>
      <c r="AM126" s="957"/>
      <c r="AN126" s="957"/>
      <c r="AO126" s="958"/>
      <c r="AP126" s="960">
        <v>0.1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323</v>
      </c>
      <c r="AB127" s="957"/>
      <c r="AC127" s="957"/>
      <c r="AD127" s="957"/>
      <c r="AE127" s="958"/>
      <c r="AF127" s="959">
        <v>389</v>
      </c>
      <c r="AG127" s="957"/>
      <c r="AH127" s="957"/>
      <c r="AI127" s="957"/>
      <c r="AJ127" s="958"/>
      <c r="AK127" s="959">
        <v>337</v>
      </c>
      <c r="AL127" s="957"/>
      <c r="AM127" s="957"/>
      <c r="AN127" s="957"/>
      <c r="AO127" s="958"/>
      <c r="AP127" s="960">
        <v>0</v>
      </c>
      <c r="AQ127" s="961"/>
      <c r="AR127" s="961"/>
      <c r="AS127" s="961"/>
      <c r="AT127" s="962"/>
      <c r="AU127" s="233"/>
      <c r="AV127" s="233"/>
      <c r="AW127" s="233"/>
      <c r="AX127" s="884" t="s">
        <v>453</v>
      </c>
      <c r="AY127" s="885"/>
      <c r="AZ127" s="885"/>
      <c r="BA127" s="885"/>
      <c r="BB127" s="885"/>
      <c r="BC127" s="885"/>
      <c r="BD127" s="885"/>
      <c r="BE127" s="886"/>
      <c r="BF127" s="1039" t="s">
        <v>221</v>
      </c>
      <c r="BG127" s="1040"/>
      <c r="BH127" s="1040"/>
      <c r="BI127" s="1040"/>
      <c r="BJ127" s="1040"/>
      <c r="BK127" s="1040"/>
      <c r="BL127" s="1049"/>
      <c r="BM127" s="1039">
        <v>14.34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99353</v>
      </c>
      <c r="AB128" s="1088"/>
      <c r="AC128" s="1088"/>
      <c r="AD128" s="1088"/>
      <c r="AE128" s="1089"/>
      <c r="AF128" s="1090">
        <v>96080</v>
      </c>
      <c r="AG128" s="1088"/>
      <c r="AH128" s="1088"/>
      <c r="AI128" s="1088"/>
      <c r="AJ128" s="1089"/>
      <c r="AK128" s="1090">
        <v>64016</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221</v>
      </c>
      <c r="BG128" s="1065"/>
      <c r="BH128" s="1065"/>
      <c r="BI128" s="1065"/>
      <c r="BJ128" s="1065"/>
      <c r="BK128" s="1065"/>
      <c r="BL128" s="1066"/>
      <c r="BM128" s="1064">
        <v>19.34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6245239</v>
      </c>
      <c r="AB129" s="957"/>
      <c r="AC129" s="957"/>
      <c r="AD129" s="957"/>
      <c r="AE129" s="958"/>
      <c r="AF129" s="959">
        <v>6194049</v>
      </c>
      <c r="AG129" s="957"/>
      <c r="AH129" s="957"/>
      <c r="AI129" s="957"/>
      <c r="AJ129" s="958"/>
      <c r="AK129" s="959">
        <v>6243231</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6.4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730311</v>
      </c>
      <c r="AB130" s="957"/>
      <c r="AC130" s="957"/>
      <c r="AD130" s="957"/>
      <c r="AE130" s="958"/>
      <c r="AF130" s="959">
        <v>706535</v>
      </c>
      <c r="AG130" s="957"/>
      <c r="AH130" s="957"/>
      <c r="AI130" s="957"/>
      <c r="AJ130" s="958"/>
      <c r="AK130" s="959">
        <v>723820</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t="s">
        <v>221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5514928</v>
      </c>
      <c r="AB131" s="996"/>
      <c r="AC131" s="996"/>
      <c r="AD131" s="996"/>
      <c r="AE131" s="997"/>
      <c r="AF131" s="998">
        <v>5487514</v>
      </c>
      <c r="AG131" s="996"/>
      <c r="AH131" s="996"/>
      <c r="AI131" s="996"/>
      <c r="AJ131" s="997"/>
      <c r="AK131" s="998">
        <v>5519411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8.5669477460000003</v>
      </c>
      <c r="AB132" s="1102"/>
      <c r="AC132" s="1102"/>
      <c r="AD132" s="1102"/>
      <c r="AE132" s="1103"/>
      <c r="AF132" s="1104">
        <v>5.475284437</v>
      </c>
      <c r="AG132" s="1102"/>
      <c r="AH132" s="1102"/>
      <c r="AI132" s="1102"/>
      <c r="AJ132" s="1103"/>
      <c r="AK132" s="1104">
        <v>5.361677179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8.8000000000000007</v>
      </c>
      <c r="AB133" s="1109"/>
      <c r="AC133" s="1109"/>
      <c r="AD133" s="1109"/>
      <c r="AE133" s="1110"/>
      <c r="AF133" s="1108">
        <v>7.5</v>
      </c>
      <c r="AG133" s="1109"/>
      <c r="AH133" s="1109"/>
      <c r="AI133" s="1109"/>
      <c r="AJ133" s="1110"/>
      <c r="AK133" s="1108">
        <v>6.4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2" zoomScaleNormal="85" zoomScaleSheetLayoutView="55" workbookViewId="0">
      <selection activeCell="AB74" sqref="AB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election activeCell="K35" sqref="K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1481694</v>
      </c>
      <c r="L9" s="264">
        <v>49125</v>
      </c>
      <c r="M9" s="265">
        <v>58739</v>
      </c>
      <c r="N9" s="266">
        <v>-16.399999999999999</v>
      </c>
    </row>
    <row r="10" spans="1:16">
      <c r="A10" s="248"/>
      <c r="B10" s="244"/>
      <c r="C10" s="244"/>
      <c r="D10" s="244"/>
      <c r="E10" s="244"/>
      <c r="F10" s="244"/>
      <c r="G10" s="1117" t="s">
        <v>475</v>
      </c>
      <c r="H10" s="1118"/>
      <c r="I10" s="1118"/>
      <c r="J10" s="1119"/>
      <c r="K10" s="267">
        <v>118047</v>
      </c>
      <c r="L10" s="268">
        <v>3914</v>
      </c>
      <c r="M10" s="269">
        <v>5215</v>
      </c>
      <c r="N10" s="270">
        <v>-24.9</v>
      </c>
    </row>
    <row r="11" spans="1:16" ht="13.5" customHeight="1">
      <c r="A11" s="248"/>
      <c r="B11" s="244"/>
      <c r="C11" s="244"/>
      <c r="D11" s="244"/>
      <c r="E11" s="244"/>
      <c r="F11" s="244"/>
      <c r="G11" s="1117" t="s">
        <v>476</v>
      </c>
      <c r="H11" s="1118"/>
      <c r="I11" s="1118"/>
      <c r="J11" s="1119"/>
      <c r="K11" s="267">
        <v>258281</v>
      </c>
      <c r="L11" s="268">
        <v>8563</v>
      </c>
      <c r="M11" s="269">
        <v>7772</v>
      </c>
      <c r="N11" s="270">
        <v>10.199999999999999</v>
      </c>
    </row>
    <row r="12" spans="1:16" ht="13.5" customHeight="1">
      <c r="A12" s="248"/>
      <c r="B12" s="244"/>
      <c r="C12" s="244"/>
      <c r="D12" s="244"/>
      <c r="E12" s="244"/>
      <c r="F12" s="244"/>
      <c r="G12" s="1117" t="s">
        <v>477</v>
      </c>
      <c r="H12" s="1118"/>
      <c r="I12" s="1118"/>
      <c r="J12" s="1119"/>
      <c r="K12" s="267" t="s">
        <v>478</v>
      </c>
      <c r="L12" s="268" t="s">
        <v>478</v>
      </c>
      <c r="M12" s="269">
        <v>135</v>
      </c>
      <c r="N12" s="270" t="s">
        <v>478</v>
      </c>
    </row>
    <row r="13" spans="1:16" ht="13.5" customHeight="1">
      <c r="A13" s="248"/>
      <c r="B13" s="244"/>
      <c r="C13" s="244"/>
      <c r="D13" s="244"/>
      <c r="E13" s="244"/>
      <c r="F13" s="244"/>
      <c r="G13" s="1117" t="s">
        <v>479</v>
      </c>
      <c r="H13" s="1118"/>
      <c r="I13" s="1118"/>
      <c r="J13" s="1119"/>
      <c r="K13" s="267" t="s">
        <v>478</v>
      </c>
      <c r="L13" s="268" t="s">
        <v>478</v>
      </c>
      <c r="M13" s="269">
        <v>6</v>
      </c>
      <c r="N13" s="270" t="s">
        <v>478</v>
      </c>
    </row>
    <row r="14" spans="1:16" ht="13.5" customHeight="1">
      <c r="A14" s="248"/>
      <c r="B14" s="244"/>
      <c r="C14" s="244"/>
      <c r="D14" s="244"/>
      <c r="E14" s="244"/>
      <c r="F14" s="244"/>
      <c r="G14" s="1117" t="s">
        <v>480</v>
      </c>
      <c r="H14" s="1118"/>
      <c r="I14" s="1118"/>
      <c r="J14" s="1119"/>
      <c r="K14" s="267">
        <v>49825</v>
      </c>
      <c r="L14" s="268">
        <v>1652</v>
      </c>
      <c r="M14" s="269">
        <v>2905</v>
      </c>
      <c r="N14" s="270">
        <v>-43.1</v>
      </c>
    </row>
    <row r="15" spans="1:16" ht="13.5" customHeight="1">
      <c r="A15" s="248"/>
      <c r="B15" s="244"/>
      <c r="C15" s="244"/>
      <c r="D15" s="244"/>
      <c r="E15" s="244"/>
      <c r="F15" s="244"/>
      <c r="G15" s="1117" t="s">
        <v>481</v>
      </c>
      <c r="H15" s="1118"/>
      <c r="I15" s="1118"/>
      <c r="J15" s="1119"/>
      <c r="K15" s="267">
        <v>13204</v>
      </c>
      <c r="L15" s="268">
        <v>438</v>
      </c>
      <c r="M15" s="269">
        <v>1221</v>
      </c>
      <c r="N15" s="270">
        <v>-64.099999999999994</v>
      </c>
    </row>
    <row r="16" spans="1:16">
      <c r="A16" s="248"/>
      <c r="B16" s="244"/>
      <c r="C16" s="244"/>
      <c r="D16" s="244"/>
      <c r="E16" s="244"/>
      <c r="F16" s="244"/>
      <c r="G16" s="1120" t="s">
        <v>482</v>
      </c>
      <c r="H16" s="1121"/>
      <c r="I16" s="1121"/>
      <c r="J16" s="1122"/>
      <c r="K16" s="268">
        <v>-155013</v>
      </c>
      <c r="L16" s="268">
        <v>-5139</v>
      </c>
      <c r="M16" s="269">
        <v>-6578</v>
      </c>
      <c r="N16" s="270">
        <v>-21.9</v>
      </c>
    </row>
    <row r="17" spans="1:16">
      <c r="A17" s="248"/>
      <c r="B17" s="244"/>
      <c r="C17" s="244"/>
      <c r="D17" s="244"/>
      <c r="E17" s="244"/>
      <c r="F17" s="244"/>
      <c r="G17" s="1120" t="s">
        <v>170</v>
      </c>
      <c r="H17" s="1121"/>
      <c r="I17" s="1121"/>
      <c r="J17" s="1122"/>
      <c r="K17" s="268">
        <v>1766038</v>
      </c>
      <c r="L17" s="268">
        <v>58552</v>
      </c>
      <c r="M17" s="269">
        <v>69416</v>
      </c>
      <c r="N17" s="270">
        <v>-15.7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5.44</v>
      </c>
      <c r="L21" s="281">
        <v>6.74</v>
      </c>
      <c r="M21" s="282">
        <v>-1.3</v>
      </c>
      <c r="N21" s="249"/>
      <c r="O21" s="283"/>
      <c r="P21" s="279"/>
    </row>
    <row r="22" spans="1:16" s="284" customFormat="1">
      <c r="A22" s="279"/>
      <c r="B22" s="249"/>
      <c r="C22" s="249"/>
      <c r="D22" s="249"/>
      <c r="E22" s="249"/>
      <c r="F22" s="249"/>
      <c r="G22" s="1112" t="s">
        <v>488</v>
      </c>
      <c r="H22" s="1113"/>
      <c r="I22" s="1113"/>
      <c r="J22" s="1114"/>
      <c r="K22" s="285">
        <v>97</v>
      </c>
      <c r="L22" s="286">
        <v>96.7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701885</v>
      </c>
      <c r="L32" s="294">
        <v>23271</v>
      </c>
      <c r="M32" s="295">
        <v>33867</v>
      </c>
      <c r="N32" s="296">
        <v>-31.3</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5</v>
      </c>
      <c r="N34" s="296" t="s">
        <v>478</v>
      </c>
    </row>
    <row r="35" spans="1:16" ht="27" customHeight="1">
      <c r="A35" s="248"/>
      <c r="B35" s="244"/>
      <c r="C35" s="244"/>
      <c r="D35" s="244"/>
      <c r="E35" s="244"/>
      <c r="F35" s="244"/>
      <c r="G35" s="1128" t="s">
        <v>495</v>
      </c>
      <c r="H35" s="1129"/>
      <c r="I35" s="1129"/>
      <c r="J35" s="1130"/>
      <c r="K35" s="294">
        <v>347704</v>
      </c>
      <c r="L35" s="294">
        <v>11528</v>
      </c>
      <c r="M35" s="295">
        <v>10553</v>
      </c>
      <c r="N35" s="296">
        <v>9.1999999999999993</v>
      </c>
    </row>
    <row r="36" spans="1:16" ht="27" customHeight="1">
      <c r="A36" s="248"/>
      <c r="B36" s="244"/>
      <c r="C36" s="244"/>
      <c r="D36" s="244"/>
      <c r="E36" s="244"/>
      <c r="F36" s="244"/>
      <c r="G36" s="1128" t="s">
        <v>496</v>
      </c>
      <c r="H36" s="1129"/>
      <c r="I36" s="1129"/>
      <c r="J36" s="1130"/>
      <c r="K36" s="294">
        <v>30656</v>
      </c>
      <c r="L36" s="294">
        <v>1016</v>
      </c>
      <c r="M36" s="295">
        <v>2741</v>
      </c>
      <c r="N36" s="296">
        <v>-62.9</v>
      </c>
    </row>
    <row r="37" spans="1:16" ht="13.5" customHeight="1">
      <c r="A37" s="248"/>
      <c r="B37" s="244"/>
      <c r="C37" s="244"/>
      <c r="D37" s="244"/>
      <c r="E37" s="244"/>
      <c r="F37" s="244"/>
      <c r="G37" s="1128" t="s">
        <v>497</v>
      </c>
      <c r="H37" s="1129"/>
      <c r="I37" s="1129"/>
      <c r="J37" s="1130"/>
      <c r="K37" s="294">
        <v>3524</v>
      </c>
      <c r="L37" s="294">
        <v>117</v>
      </c>
      <c r="M37" s="295">
        <v>1442</v>
      </c>
      <c r="N37" s="296">
        <v>-91.9</v>
      </c>
    </row>
    <row r="38" spans="1:16" ht="27" customHeight="1">
      <c r="A38" s="248"/>
      <c r="B38" s="244"/>
      <c r="C38" s="244"/>
      <c r="D38" s="244"/>
      <c r="E38" s="244"/>
      <c r="F38" s="244"/>
      <c r="G38" s="1131" t="s">
        <v>498</v>
      </c>
      <c r="H38" s="1132"/>
      <c r="I38" s="1132"/>
      <c r="J38" s="1133"/>
      <c r="K38" s="297" t="s">
        <v>478</v>
      </c>
      <c r="L38" s="297" t="s">
        <v>478</v>
      </c>
      <c r="M38" s="298">
        <v>2</v>
      </c>
      <c r="N38" s="299" t="s">
        <v>478</v>
      </c>
      <c r="O38" s="293"/>
    </row>
    <row r="39" spans="1:16">
      <c r="A39" s="248"/>
      <c r="B39" s="244"/>
      <c r="C39" s="244"/>
      <c r="D39" s="244"/>
      <c r="E39" s="244"/>
      <c r="F39" s="244"/>
      <c r="G39" s="1131" t="s">
        <v>499</v>
      </c>
      <c r="H39" s="1132"/>
      <c r="I39" s="1132"/>
      <c r="J39" s="1133"/>
      <c r="K39" s="300">
        <v>-64016</v>
      </c>
      <c r="L39" s="300">
        <v>-2122</v>
      </c>
      <c r="M39" s="301">
        <v>-3178</v>
      </c>
      <c r="N39" s="302">
        <v>-33.200000000000003</v>
      </c>
      <c r="O39" s="293"/>
    </row>
    <row r="40" spans="1:16" ht="27" customHeight="1">
      <c r="A40" s="248"/>
      <c r="B40" s="244"/>
      <c r="C40" s="244"/>
      <c r="D40" s="244"/>
      <c r="E40" s="244"/>
      <c r="F40" s="244"/>
      <c r="G40" s="1128" t="s">
        <v>500</v>
      </c>
      <c r="H40" s="1129"/>
      <c r="I40" s="1129"/>
      <c r="J40" s="1130"/>
      <c r="K40" s="300">
        <v>-723820</v>
      </c>
      <c r="L40" s="300">
        <v>-23998</v>
      </c>
      <c r="M40" s="301">
        <v>-30469</v>
      </c>
      <c r="N40" s="302">
        <v>-21.2</v>
      </c>
      <c r="O40" s="293"/>
    </row>
    <row r="41" spans="1:16">
      <c r="A41" s="248"/>
      <c r="B41" s="244"/>
      <c r="C41" s="244"/>
      <c r="D41" s="244"/>
      <c r="E41" s="244"/>
      <c r="F41" s="244"/>
      <c r="G41" s="1134" t="s">
        <v>281</v>
      </c>
      <c r="H41" s="1135"/>
      <c r="I41" s="1135"/>
      <c r="J41" s="1136"/>
      <c r="K41" s="294">
        <v>295933</v>
      </c>
      <c r="L41" s="300">
        <v>9811</v>
      </c>
      <c r="M41" s="301">
        <v>14963</v>
      </c>
      <c r="N41" s="302">
        <v>-34.4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1039740</v>
      </c>
      <c r="J51" s="320">
        <v>34088</v>
      </c>
      <c r="K51" s="321">
        <v>20.6</v>
      </c>
      <c r="L51" s="322">
        <v>47258</v>
      </c>
      <c r="M51" s="323">
        <v>34.5</v>
      </c>
      <c r="N51" s="324">
        <v>-13.9</v>
      </c>
    </row>
    <row r="52" spans="1:14">
      <c r="A52" s="248"/>
      <c r="B52" s="244"/>
      <c r="C52" s="244"/>
      <c r="D52" s="244"/>
      <c r="E52" s="244"/>
      <c r="F52" s="244"/>
      <c r="G52" s="325"/>
      <c r="H52" s="326" t="s">
        <v>511</v>
      </c>
      <c r="I52" s="327">
        <v>770378</v>
      </c>
      <c r="J52" s="328">
        <v>25257</v>
      </c>
      <c r="K52" s="329">
        <v>9.8000000000000007</v>
      </c>
      <c r="L52" s="330">
        <v>27842</v>
      </c>
      <c r="M52" s="331">
        <v>35.9</v>
      </c>
      <c r="N52" s="332">
        <v>-26.1</v>
      </c>
    </row>
    <row r="53" spans="1:14">
      <c r="A53" s="248"/>
      <c r="B53" s="244"/>
      <c r="C53" s="244"/>
      <c r="D53" s="244"/>
      <c r="E53" s="244"/>
      <c r="F53" s="244"/>
      <c r="G53" s="310" t="s">
        <v>512</v>
      </c>
      <c r="H53" s="311"/>
      <c r="I53" s="319">
        <v>741067</v>
      </c>
      <c r="J53" s="320">
        <v>24419</v>
      </c>
      <c r="K53" s="321">
        <v>-28.4</v>
      </c>
      <c r="L53" s="322">
        <v>49426</v>
      </c>
      <c r="M53" s="323">
        <v>4.5999999999999996</v>
      </c>
      <c r="N53" s="324">
        <v>-33</v>
      </c>
    </row>
    <row r="54" spans="1:14">
      <c r="A54" s="248"/>
      <c r="B54" s="244"/>
      <c r="C54" s="244"/>
      <c r="D54" s="244"/>
      <c r="E54" s="244"/>
      <c r="F54" s="244"/>
      <c r="G54" s="325"/>
      <c r="H54" s="326" t="s">
        <v>511</v>
      </c>
      <c r="I54" s="327">
        <v>615870</v>
      </c>
      <c r="J54" s="328">
        <v>20294</v>
      </c>
      <c r="K54" s="329">
        <v>-19.600000000000001</v>
      </c>
      <c r="L54" s="330">
        <v>26568</v>
      </c>
      <c r="M54" s="331">
        <v>-4.5999999999999996</v>
      </c>
      <c r="N54" s="332">
        <v>-15</v>
      </c>
    </row>
    <row r="55" spans="1:14">
      <c r="A55" s="248"/>
      <c r="B55" s="244"/>
      <c r="C55" s="244"/>
      <c r="D55" s="244"/>
      <c r="E55" s="244"/>
      <c r="F55" s="244"/>
      <c r="G55" s="310" t="s">
        <v>513</v>
      </c>
      <c r="H55" s="311"/>
      <c r="I55" s="319">
        <v>454481</v>
      </c>
      <c r="J55" s="320">
        <v>15077</v>
      </c>
      <c r="K55" s="321">
        <v>-38.299999999999997</v>
      </c>
      <c r="L55" s="322">
        <v>42839</v>
      </c>
      <c r="M55" s="323">
        <v>-13.3</v>
      </c>
      <c r="N55" s="324">
        <v>-25</v>
      </c>
    </row>
    <row r="56" spans="1:14">
      <c r="A56" s="248"/>
      <c r="B56" s="244"/>
      <c r="C56" s="244"/>
      <c r="D56" s="244"/>
      <c r="E56" s="244"/>
      <c r="F56" s="244"/>
      <c r="G56" s="325"/>
      <c r="H56" s="326" t="s">
        <v>511</v>
      </c>
      <c r="I56" s="327">
        <v>402041</v>
      </c>
      <c r="J56" s="328">
        <v>13338</v>
      </c>
      <c r="K56" s="329">
        <v>-34.299999999999997</v>
      </c>
      <c r="L56" s="330">
        <v>22027</v>
      </c>
      <c r="M56" s="331">
        <v>-17.100000000000001</v>
      </c>
      <c r="N56" s="332">
        <v>-17.2</v>
      </c>
    </row>
    <row r="57" spans="1:14">
      <c r="A57" s="248"/>
      <c r="B57" s="244"/>
      <c r="C57" s="244"/>
      <c r="D57" s="244"/>
      <c r="E57" s="244"/>
      <c r="F57" s="244"/>
      <c r="G57" s="310" t="s">
        <v>514</v>
      </c>
      <c r="H57" s="311"/>
      <c r="I57" s="319">
        <v>488172</v>
      </c>
      <c r="J57" s="320">
        <v>16098</v>
      </c>
      <c r="K57" s="321">
        <v>6.8</v>
      </c>
      <c r="L57" s="322">
        <v>46819</v>
      </c>
      <c r="M57" s="323">
        <v>9.3000000000000007</v>
      </c>
      <c r="N57" s="324">
        <v>-2.5</v>
      </c>
    </row>
    <row r="58" spans="1:14">
      <c r="A58" s="248"/>
      <c r="B58" s="244"/>
      <c r="C58" s="244"/>
      <c r="D58" s="244"/>
      <c r="E58" s="244"/>
      <c r="F58" s="244"/>
      <c r="G58" s="325"/>
      <c r="H58" s="326" t="s">
        <v>511</v>
      </c>
      <c r="I58" s="327">
        <v>452057</v>
      </c>
      <c r="J58" s="328">
        <v>14907</v>
      </c>
      <c r="K58" s="329">
        <v>11.8</v>
      </c>
      <c r="L58" s="330">
        <v>24121</v>
      </c>
      <c r="M58" s="331">
        <v>9.5</v>
      </c>
      <c r="N58" s="332">
        <v>2.2999999999999998</v>
      </c>
    </row>
    <row r="59" spans="1:14">
      <c r="A59" s="248"/>
      <c r="B59" s="244"/>
      <c r="C59" s="244"/>
      <c r="D59" s="244"/>
      <c r="E59" s="244"/>
      <c r="F59" s="244"/>
      <c r="G59" s="310" t="s">
        <v>515</v>
      </c>
      <c r="H59" s="311"/>
      <c r="I59" s="319">
        <v>1204088</v>
      </c>
      <c r="J59" s="320">
        <v>39921</v>
      </c>
      <c r="K59" s="321">
        <v>148</v>
      </c>
      <c r="L59" s="322">
        <v>53270</v>
      </c>
      <c r="M59" s="323">
        <v>13.8</v>
      </c>
      <c r="N59" s="324">
        <v>134.19999999999999</v>
      </c>
    </row>
    <row r="60" spans="1:14">
      <c r="A60" s="248"/>
      <c r="B60" s="244"/>
      <c r="C60" s="244"/>
      <c r="D60" s="244"/>
      <c r="E60" s="244"/>
      <c r="F60" s="244"/>
      <c r="G60" s="325"/>
      <c r="H60" s="326" t="s">
        <v>511</v>
      </c>
      <c r="I60" s="333">
        <v>979569</v>
      </c>
      <c r="J60" s="328">
        <v>32477</v>
      </c>
      <c r="K60" s="329">
        <v>117.9</v>
      </c>
      <c r="L60" s="330">
        <v>24316</v>
      </c>
      <c r="M60" s="331">
        <v>0.8</v>
      </c>
      <c r="N60" s="332">
        <v>117.1</v>
      </c>
    </row>
    <row r="61" spans="1:14">
      <c r="A61" s="248"/>
      <c r="B61" s="244"/>
      <c r="C61" s="244"/>
      <c r="D61" s="244"/>
      <c r="E61" s="244"/>
      <c r="F61" s="244"/>
      <c r="G61" s="310" t="s">
        <v>516</v>
      </c>
      <c r="H61" s="334"/>
      <c r="I61" s="335">
        <v>785510</v>
      </c>
      <c r="J61" s="336">
        <v>25921</v>
      </c>
      <c r="K61" s="337">
        <v>21.7</v>
      </c>
      <c r="L61" s="338">
        <v>47922</v>
      </c>
      <c r="M61" s="339">
        <v>9.8000000000000007</v>
      </c>
      <c r="N61" s="324">
        <v>11.9</v>
      </c>
    </row>
    <row r="62" spans="1:14">
      <c r="A62" s="248"/>
      <c r="B62" s="244"/>
      <c r="C62" s="244"/>
      <c r="D62" s="244"/>
      <c r="E62" s="244"/>
      <c r="F62" s="244"/>
      <c r="G62" s="325"/>
      <c r="H62" s="326" t="s">
        <v>511</v>
      </c>
      <c r="I62" s="327">
        <v>643983</v>
      </c>
      <c r="J62" s="328">
        <v>21255</v>
      </c>
      <c r="K62" s="329">
        <v>17.100000000000001</v>
      </c>
      <c r="L62" s="330">
        <v>24975</v>
      </c>
      <c r="M62" s="331">
        <v>4.9000000000000004</v>
      </c>
      <c r="N62" s="332">
        <v>12.2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16.11</v>
      </c>
      <c r="G47" s="12">
        <v>16.12</v>
      </c>
      <c r="H47" s="12">
        <v>10.67</v>
      </c>
      <c r="I47" s="12">
        <v>17.260000000000002</v>
      </c>
      <c r="J47" s="13">
        <v>18.16</v>
      </c>
    </row>
    <row r="48" spans="2:10" ht="57.75" customHeight="1">
      <c r="B48" s="14"/>
      <c r="C48" s="1139" t="s">
        <v>4</v>
      </c>
      <c r="D48" s="1139"/>
      <c r="E48" s="1140"/>
      <c r="F48" s="15">
        <v>6.08</v>
      </c>
      <c r="G48" s="16">
        <v>4.83</v>
      </c>
      <c r="H48" s="16">
        <v>7.2</v>
      </c>
      <c r="I48" s="16">
        <v>5.81</v>
      </c>
      <c r="J48" s="17">
        <v>12.57</v>
      </c>
    </row>
    <row r="49" spans="2:10" ht="57.75" customHeight="1" thickBot="1">
      <c r="B49" s="18"/>
      <c r="C49" s="1141" t="s">
        <v>5</v>
      </c>
      <c r="D49" s="1141"/>
      <c r="E49" s="1142"/>
      <c r="F49" s="19" t="s">
        <v>523</v>
      </c>
      <c r="G49" s="20" t="s">
        <v>524</v>
      </c>
      <c r="H49" s="20" t="s">
        <v>525</v>
      </c>
      <c r="I49" s="20">
        <v>5.05</v>
      </c>
      <c r="J49" s="21">
        <v>7.86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526</v>
      </c>
      <c r="D34" s="1149"/>
      <c r="E34" s="1150"/>
      <c r="F34" s="32">
        <v>12.11</v>
      </c>
      <c r="G34" s="33">
        <v>13.47</v>
      </c>
      <c r="H34" s="33">
        <v>14.44</v>
      </c>
      <c r="I34" s="33">
        <v>14.33</v>
      </c>
      <c r="J34" s="34">
        <v>13.46</v>
      </c>
      <c r="K34" s="22"/>
      <c r="L34" s="22"/>
      <c r="M34" s="22"/>
      <c r="N34" s="22"/>
      <c r="O34" s="22"/>
      <c r="P34" s="22"/>
    </row>
    <row r="35" spans="1:16" ht="39" customHeight="1">
      <c r="A35" s="22"/>
      <c r="B35" s="35"/>
      <c r="C35" s="1143" t="s">
        <v>527</v>
      </c>
      <c r="D35" s="1144"/>
      <c r="E35" s="1145"/>
      <c r="F35" s="36">
        <v>5.81</v>
      </c>
      <c r="G35" s="37">
        <v>4.76</v>
      </c>
      <c r="H35" s="37">
        <v>7.04</v>
      </c>
      <c r="I35" s="37">
        <v>5.38</v>
      </c>
      <c r="J35" s="38">
        <v>12.35</v>
      </c>
      <c r="K35" s="22"/>
      <c r="L35" s="22"/>
      <c r="M35" s="22"/>
      <c r="N35" s="22"/>
      <c r="O35" s="22"/>
      <c r="P35" s="22"/>
    </row>
    <row r="36" spans="1:16" ht="39" customHeight="1">
      <c r="A36" s="22"/>
      <c r="B36" s="35"/>
      <c r="C36" s="1143" t="s">
        <v>528</v>
      </c>
      <c r="D36" s="1144"/>
      <c r="E36" s="1145"/>
      <c r="F36" s="36">
        <v>1.78</v>
      </c>
      <c r="G36" s="37">
        <v>2.48</v>
      </c>
      <c r="H36" s="37">
        <v>1.32</v>
      </c>
      <c r="I36" s="37">
        <v>2.3199999999999998</v>
      </c>
      <c r="J36" s="38">
        <v>1.31</v>
      </c>
      <c r="K36" s="22"/>
      <c r="L36" s="22"/>
      <c r="M36" s="22"/>
      <c r="N36" s="22"/>
      <c r="O36" s="22"/>
      <c r="P36" s="22"/>
    </row>
    <row r="37" spans="1:16" ht="39" customHeight="1">
      <c r="A37" s="22"/>
      <c r="B37" s="35"/>
      <c r="C37" s="1143" t="s">
        <v>529</v>
      </c>
      <c r="D37" s="1144"/>
      <c r="E37" s="1145"/>
      <c r="F37" s="36">
        <v>0.56000000000000005</v>
      </c>
      <c r="G37" s="37">
        <v>0.51</v>
      </c>
      <c r="H37" s="37">
        <v>0.62</v>
      </c>
      <c r="I37" s="37">
        <v>0.52</v>
      </c>
      <c r="J37" s="38">
        <v>0.67</v>
      </c>
      <c r="K37" s="22"/>
      <c r="L37" s="22"/>
      <c r="M37" s="22"/>
      <c r="N37" s="22"/>
      <c r="O37" s="22"/>
      <c r="P37" s="22"/>
    </row>
    <row r="38" spans="1:16" ht="39" customHeight="1">
      <c r="A38" s="22"/>
      <c r="B38" s="35"/>
      <c r="C38" s="1143" t="s">
        <v>530</v>
      </c>
      <c r="D38" s="1144"/>
      <c r="E38" s="1145"/>
      <c r="F38" s="36">
        <v>0.81</v>
      </c>
      <c r="G38" s="37">
        <v>0.24</v>
      </c>
      <c r="H38" s="37">
        <v>0.63</v>
      </c>
      <c r="I38" s="37">
        <v>0.31</v>
      </c>
      <c r="J38" s="38">
        <v>0.49</v>
      </c>
      <c r="K38" s="22"/>
      <c r="L38" s="22"/>
      <c r="M38" s="22"/>
      <c r="N38" s="22"/>
      <c r="O38" s="22"/>
      <c r="P38" s="22"/>
    </row>
    <row r="39" spans="1:16" ht="39" customHeight="1">
      <c r="A39" s="22"/>
      <c r="B39" s="35"/>
      <c r="C39" s="1143" t="s">
        <v>531</v>
      </c>
      <c r="D39" s="1144"/>
      <c r="E39" s="1145"/>
      <c r="F39" s="36">
        <v>0.19</v>
      </c>
      <c r="G39" s="37">
        <v>7.0000000000000007E-2</v>
      </c>
      <c r="H39" s="37">
        <v>0.16</v>
      </c>
      <c r="I39" s="37">
        <v>0.43</v>
      </c>
      <c r="J39" s="38">
        <v>0.23</v>
      </c>
      <c r="K39" s="22"/>
      <c r="L39" s="22"/>
      <c r="M39" s="22"/>
      <c r="N39" s="22"/>
      <c r="O39" s="22"/>
      <c r="P39" s="22"/>
    </row>
    <row r="40" spans="1:16" ht="39" customHeight="1">
      <c r="A40" s="22"/>
      <c r="B40" s="35"/>
      <c r="C40" s="1143" t="s">
        <v>532</v>
      </c>
      <c r="D40" s="1144"/>
      <c r="E40" s="1145"/>
      <c r="F40" s="36">
        <v>0.08</v>
      </c>
      <c r="G40" s="37">
        <v>0.01</v>
      </c>
      <c r="H40" s="37">
        <v>0.03</v>
      </c>
      <c r="I40" s="37">
        <v>0.03</v>
      </c>
      <c r="J40" s="38">
        <v>0.12</v>
      </c>
      <c r="K40" s="22"/>
      <c r="L40" s="22"/>
      <c r="M40" s="22"/>
      <c r="N40" s="22"/>
      <c r="O40" s="22"/>
      <c r="P40" s="22"/>
    </row>
    <row r="41" spans="1:16" ht="39" customHeight="1">
      <c r="A41" s="22"/>
      <c r="B41" s="35"/>
      <c r="C41" s="1143" t="s">
        <v>533</v>
      </c>
      <c r="D41" s="1144"/>
      <c r="E41" s="1145"/>
      <c r="F41" s="36">
        <v>0.03</v>
      </c>
      <c r="G41" s="37">
        <v>0.02</v>
      </c>
      <c r="H41" s="37">
        <v>0.03</v>
      </c>
      <c r="I41" s="37">
        <v>0.03</v>
      </c>
      <c r="J41" s="38">
        <v>0.05</v>
      </c>
      <c r="K41" s="22"/>
      <c r="L41" s="22"/>
      <c r="M41" s="22"/>
      <c r="N41" s="22"/>
      <c r="O41" s="22"/>
      <c r="P41" s="22"/>
    </row>
    <row r="42" spans="1:16" ht="39" customHeight="1">
      <c r="A42" s="22"/>
      <c r="B42" s="39"/>
      <c r="C42" s="1143" t="s">
        <v>534</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535</v>
      </c>
      <c r="D43" s="1147"/>
      <c r="E43" s="1148"/>
      <c r="F43" s="41">
        <v>0.06</v>
      </c>
      <c r="G43" s="42">
        <v>0</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10</v>
      </c>
      <c r="C45" s="1160"/>
      <c r="D45" s="58"/>
      <c r="E45" s="1165" t="s">
        <v>11</v>
      </c>
      <c r="F45" s="1165"/>
      <c r="G45" s="1165"/>
      <c r="H45" s="1165"/>
      <c r="I45" s="1165"/>
      <c r="J45" s="1166"/>
      <c r="K45" s="59">
        <v>924</v>
      </c>
      <c r="L45" s="60">
        <v>902</v>
      </c>
      <c r="M45" s="60">
        <v>896</v>
      </c>
      <c r="N45" s="60">
        <v>706</v>
      </c>
      <c r="O45" s="61">
        <v>702</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325</v>
      </c>
      <c r="L48" s="64">
        <v>330</v>
      </c>
      <c r="M48" s="64">
        <v>315</v>
      </c>
      <c r="N48" s="64">
        <v>316</v>
      </c>
      <c r="O48" s="65">
        <v>348</v>
      </c>
      <c r="P48" s="48"/>
      <c r="Q48" s="48"/>
      <c r="R48" s="48"/>
      <c r="S48" s="48"/>
      <c r="T48" s="48"/>
      <c r="U48" s="48"/>
    </row>
    <row r="49" spans="1:21" ht="30.75" customHeight="1">
      <c r="A49" s="48"/>
      <c r="B49" s="1161"/>
      <c r="C49" s="1162"/>
      <c r="D49" s="62"/>
      <c r="E49" s="1153" t="s">
        <v>15</v>
      </c>
      <c r="F49" s="1153"/>
      <c r="G49" s="1153"/>
      <c r="H49" s="1153"/>
      <c r="I49" s="1153"/>
      <c r="J49" s="1154"/>
      <c r="K49" s="63">
        <v>71</v>
      </c>
      <c r="L49" s="64">
        <v>86</v>
      </c>
      <c r="M49" s="64">
        <v>84</v>
      </c>
      <c r="N49" s="64">
        <v>76</v>
      </c>
      <c r="O49" s="65">
        <v>31</v>
      </c>
      <c r="P49" s="48"/>
      <c r="Q49" s="48"/>
      <c r="R49" s="48"/>
      <c r="S49" s="48"/>
      <c r="T49" s="48"/>
      <c r="U49" s="48"/>
    </row>
    <row r="50" spans="1:21" ht="30.75" customHeight="1">
      <c r="A50" s="48"/>
      <c r="B50" s="1161"/>
      <c r="C50" s="1162"/>
      <c r="D50" s="62"/>
      <c r="E50" s="1153" t="s">
        <v>16</v>
      </c>
      <c r="F50" s="1153"/>
      <c r="G50" s="1153"/>
      <c r="H50" s="1153"/>
      <c r="I50" s="1153"/>
      <c r="J50" s="1154"/>
      <c r="K50" s="63">
        <v>15</v>
      </c>
      <c r="L50" s="64">
        <v>11</v>
      </c>
      <c r="M50" s="64">
        <v>7</v>
      </c>
      <c r="N50" s="64">
        <v>5</v>
      </c>
      <c r="O50" s="65">
        <v>4</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813</v>
      </c>
      <c r="L52" s="64">
        <v>830</v>
      </c>
      <c r="M52" s="64">
        <v>829</v>
      </c>
      <c r="N52" s="64">
        <v>803</v>
      </c>
      <c r="O52" s="65">
        <v>788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522</v>
      </c>
      <c r="L53" s="69">
        <v>499</v>
      </c>
      <c r="M53" s="69">
        <v>473</v>
      </c>
      <c r="N53" s="69">
        <v>300</v>
      </c>
      <c r="O53" s="70">
        <v>297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7" t="s">
        <v>23</v>
      </c>
      <c r="C41" s="1168"/>
      <c r="D41" s="81"/>
      <c r="E41" s="1173" t="s">
        <v>24</v>
      </c>
      <c r="F41" s="1173"/>
      <c r="G41" s="1173"/>
      <c r="H41" s="1174"/>
      <c r="I41" s="82">
        <v>6918</v>
      </c>
      <c r="J41" s="83">
        <v>6433</v>
      </c>
      <c r="K41" s="83">
        <v>6415</v>
      </c>
      <c r="L41" s="83">
        <v>6476</v>
      </c>
      <c r="M41" s="84">
        <v>6707</v>
      </c>
    </row>
    <row r="42" spans="2:13" ht="27.75" customHeight="1">
      <c r="B42" s="1169"/>
      <c r="C42" s="1170"/>
      <c r="D42" s="85"/>
      <c r="E42" s="1175" t="s">
        <v>25</v>
      </c>
      <c r="F42" s="1175"/>
      <c r="G42" s="1175"/>
      <c r="H42" s="1176"/>
      <c r="I42" s="86">
        <v>26</v>
      </c>
      <c r="J42" s="87">
        <v>16</v>
      </c>
      <c r="K42" s="87">
        <v>10</v>
      </c>
      <c r="L42" s="87">
        <v>6</v>
      </c>
      <c r="M42" s="88">
        <v>2</v>
      </c>
    </row>
    <row r="43" spans="2:13" ht="27.75" customHeight="1">
      <c r="B43" s="1169"/>
      <c r="C43" s="1170"/>
      <c r="D43" s="85"/>
      <c r="E43" s="1175" t="s">
        <v>26</v>
      </c>
      <c r="F43" s="1175"/>
      <c r="G43" s="1175"/>
      <c r="H43" s="1176"/>
      <c r="I43" s="86">
        <v>5329</v>
      </c>
      <c r="J43" s="87">
        <v>5094</v>
      </c>
      <c r="K43" s="87">
        <v>5103</v>
      </c>
      <c r="L43" s="87">
        <v>4990</v>
      </c>
      <c r="M43" s="88">
        <v>4903</v>
      </c>
    </row>
    <row r="44" spans="2:13" ht="27.75" customHeight="1">
      <c r="B44" s="1169"/>
      <c r="C44" s="1170"/>
      <c r="D44" s="85"/>
      <c r="E44" s="1175" t="s">
        <v>27</v>
      </c>
      <c r="F44" s="1175"/>
      <c r="G44" s="1175"/>
      <c r="H44" s="1176"/>
      <c r="I44" s="86">
        <v>481</v>
      </c>
      <c r="J44" s="87">
        <v>379</v>
      </c>
      <c r="K44" s="87">
        <v>314</v>
      </c>
      <c r="L44" s="87">
        <v>256</v>
      </c>
      <c r="M44" s="88">
        <v>233</v>
      </c>
    </row>
    <row r="45" spans="2:13" ht="27.75" customHeight="1">
      <c r="B45" s="1169"/>
      <c r="C45" s="1170"/>
      <c r="D45" s="85"/>
      <c r="E45" s="1175" t="s">
        <v>28</v>
      </c>
      <c r="F45" s="1175"/>
      <c r="G45" s="1175"/>
      <c r="H45" s="1176"/>
      <c r="I45" s="86">
        <v>1560</v>
      </c>
      <c r="J45" s="87">
        <v>1543</v>
      </c>
      <c r="K45" s="87">
        <v>1497</v>
      </c>
      <c r="L45" s="87">
        <v>1477</v>
      </c>
      <c r="M45" s="88">
        <v>1422</v>
      </c>
    </row>
    <row r="46" spans="2:13" ht="27.75" customHeight="1">
      <c r="B46" s="1169"/>
      <c r="C46" s="1170"/>
      <c r="D46" s="85"/>
      <c r="E46" s="1175" t="s">
        <v>29</v>
      </c>
      <c r="F46" s="1175"/>
      <c r="G46" s="1175"/>
      <c r="H46" s="1176"/>
      <c r="I46" s="86" t="s">
        <v>478</v>
      </c>
      <c r="J46" s="87" t="s">
        <v>478</v>
      </c>
      <c r="K46" s="87" t="s">
        <v>478</v>
      </c>
      <c r="L46" s="87" t="s">
        <v>478</v>
      </c>
      <c r="M46" s="88" t="s">
        <v>478</v>
      </c>
    </row>
    <row r="47" spans="2:13" ht="27.75" customHeight="1">
      <c r="B47" s="1169"/>
      <c r="C47" s="1170"/>
      <c r="D47" s="85"/>
      <c r="E47" s="1175" t="s">
        <v>30</v>
      </c>
      <c r="F47" s="1175"/>
      <c r="G47" s="1175"/>
      <c r="H47" s="1176"/>
      <c r="I47" s="86" t="s">
        <v>478</v>
      </c>
      <c r="J47" s="87" t="s">
        <v>478</v>
      </c>
      <c r="K47" s="87" t="s">
        <v>478</v>
      </c>
      <c r="L47" s="87" t="s">
        <v>478</v>
      </c>
      <c r="M47" s="88" t="s">
        <v>478</v>
      </c>
    </row>
    <row r="48" spans="2:13" ht="27.75" customHeight="1">
      <c r="B48" s="1171"/>
      <c r="C48" s="1172"/>
      <c r="D48" s="85"/>
      <c r="E48" s="1175" t="s">
        <v>31</v>
      </c>
      <c r="F48" s="1175"/>
      <c r="G48" s="1175"/>
      <c r="H48" s="1176"/>
      <c r="I48" s="86" t="s">
        <v>478</v>
      </c>
      <c r="J48" s="87" t="s">
        <v>478</v>
      </c>
      <c r="K48" s="87" t="s">
        <v>478</v>
      </c>
      <c r="L48" s="87" t="s">
        <v>478</v>
      </c>
      <c r="M48" s="88" t="s">
        <v>478</v>
      </c>
    </row>
    <row r="49" spans="2:13" ht="27.75" customHeight="1">
      <c r="B49" s="1177" t="s">
        <v>32</v>
      </c>
      <c r="C49" s="1178"/>
      <c r="D49" s="89"/>
      <c r="E49" s="1175" t="s">
        <v>33</v>
      </c>
      <c r="F49" s="1175"/>
      <c r="G49" s="1175"/>
      <c r="H49" s="1176"/>
      <c r="I49" s="86">
        <v>2111</v>
      </c>
      <c r="J49" s="87">
        <v>2400</v>
      </c>
      <c r="K49" s="87">
        <v>2830</v>
      </c>
      <c r="L49" s="87">
        <v>3793</v>
      </c>
      <c r="M49" s="88">
        <v>3967</v>
      </c>
    </row>
    <row r="50" spans="2:13" ht="27.75" customHeight="1">
      <c r="B50" s="1169"/>
      <c r="C50" s="1170"/>
      <c r="D50" s="85"/>
      <c r="E50" s="1175" t="s">
        <v>34</v>
      </c>
      <c r="F50" s="1175"/>
      <c r="G50" s="1175"/>
      <c r="H50" s="1176"/>
      <c r="I50" s="86">
        <v>1028</v>
      </c>
      <c r="J50" s="87">
        <v>1215</v>
      </c>
      <c r="K50" s="87">
        <v>1284</v>
      </c>
      <c r="L50" s="87">
        <v>1291</v>
      </c>
      <c r="M50" s="88">
        <v>1026</v>
      </c>
    </row>
    <row r="51" spans="2:13" ht="27.75" customHeight="1">
      <c r="B51" s="1171"/>
      <c r="C51" s="1172"/>
      <c r="D51" s="85"/>
      <c r="E51" s="1175" t="s">
        <v>35</v>
      </c>
      <c r="F51" s="1175"/>
      <c r="G51" s="1175"/>
      <c r="H51" s="1176"/>
      <c r="I51" s="86">
        <v>8581</v>
      </c>
      <c r="J51" s="87">
        <v>8864</v>
      </c>
      <c r="K51" s="87">
        <v>8795</v>
      </c>
      <c r="L51" s="87">
        <v>9009</v>
      </c>
      <c r="M51" s="88">
        <v>9185</v>
      </c>
    </row>
    <row r="52" spans="2:13" ht="27.75" customHeight="1" thickBot="1">
      <c r="B52" s="1179" t="s">
        <v>36</v>
      </c>
      <c r="C52" s="1180"/>
      <c r="D52" s="90"/>
      <c r="E52" s="1181" t="s">
        <v>37</v>
      </c>
      <c r="F52" s="1181"/>
      <c r="G52" s="1181"/>
      <c r="H52" s="1182"/>
      <c r="I52" s="91">
        <v>2596</v>
      </c>
      <c r="J52" s="92">
        <v>986</v>
      </c>
      <c r="K52" s="92">
        <v>430</v>
      </c>
      <c r="L52" s="92">
        <v>-888</v>
      </c>
      <c r="M52" s="93">
        <v>-910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34088</v>
      </c>
      <c r="E3" s="116"/>
      <c r="F3" s="117">
        <v>47258</v>
      </c>
      <c r="G3" s="118"/>
      <c r="H3" s="119"/>
    </row>
    <row r="4" spans="1:8">
      <c r="A4" s="120"/>
      <c r="B4" s="121"/>
      <c r="C4" s="122"/>
      <c r="D4" s="123">
        <v>25257</v>
      </c>
      <c r="E4" s="124"/>
      <c r="F4" s="125">
        <v>27842</v>
      </c>
      <c r="G4" s="126"/>
      <c r="H4" s="127"/>
    </row>
    <row r="5" spans="1:8">
      <c r="A5" s="108" t="s">
        <v>512</v>
      </c>
      <c r="B5" s="113"/>
      <c r="C5" s="114"/>
      <c r="D5" s="115">
        <v>24419</v>
      </c>
      <c r="E5" s="116"/>
      <c r="F5" s="117">
        <v>49426</v>
      </c>
      <c r="G5" s="118"/>
      <c r="H5" s="119"/>
    </row>
    <row r="6" spans="1:8">
      <c r="A6" s="120"/>
      <c r="B6" s="121"/>
      <c r="C6" s="122"/>
      <c r="D6" s="123">
        <v>20294</v>
      </c>
      <c r="E6" s="124"/>
      <c r="F6" s="125">
        <v>26568</v>
      </c>
      <c r="G6" s="126"/>
      <c r="H6" s="127"/>
    </row>
    <row r="7" spans="1:8">
      <c r="A7" s="108" t="s">
        <v>513</v>
      </c>
      <c r="B7" s="113"/>
      <c r="C7" s="114"/>
      <c r="D7" s="115">
        <v>15077</v>
      </c>
      <c r="E7" s="116"/>
      <c r="F7" s="117">
        <v>42839</v>
      </c>
      <c r="G7" s="118"/>
      <c r="H7" s="119"/>
    </row>
    <row r="8" spans="1:8">
      <c r="A8" s="120"/>
      <c r="B8" s="121"/>
      <c r="C8" s="122"/>
      <c r="D8" s="123">
        <v>13338</v>
      </c>
      <c r="E8" s="124"/>
      <c r="F8" s="125">
        <v>22027</v>
      </c>
      <c r="G8" s="126"/>
      <c r="H8" s="127"/>
    </row>
    <row r="9" spans="1:8">
      <c r="A9" s="108" t="s">
        <v>514</v>
      </c>
      <c r="B9" s="113"/>
      <c r="C9" s="114"/>
      <c r="D9" s="115">
        <v>16098</v>
      </c>
      <c r="E9" s="116"/>
      <c r="F9" s="117">
        <v>46819</v>
      </c>
      <c r="G9" s="118"/>
      <c r="H9" s="119"/>
    </row>
    <row r="10" spans="1:8">
      <c r="A10" s="120"/>
      <c r="B10" s="121"/>
      <c r="C10" s="122"/>
      <c r="D10" s="123">
        <v>14907</v>
      </c>
      <c r="E10" s="124"/>
      <c r="F10" s="125">
        <v>24121</v>
      </c>
      <c r="G10" s="126"/>
      <c r="H10" s="127"/>
    </row>
    <row r="11" spans="1:8">
      <c r="A11" s="108" t="s">
        <v>515</v>
      </c>
      <c r="B11" s="113"/>
      <c r="C11" s="114"/>
      <c r="D11" s="115">
        <v>39921</v>
      </c>
      <c r="E11" s="116"/>
      <c r="F11" s="117">
        <v>53270</v>
      </c>
      <c r="G11" s="118"/>
      <c r="H11" s="119"/>
    </row>
    <row r="12" spans="1:8">
      <c r="A12" s="120"/>
      <c r="B12" s="121"/>
      <c r="C12" s="128"/>
      <c r="D12" s="123">
        <v>32477</v>
      </c>
      <c r="E12" s="124"/>
      <c r="F12" s="125">
        <v>24316</v>
      </c>
      <c r="G12" s="126"/>
      <c r="H12" s="127"/>
    </row>
    <row r="13" spans="1:8">
      <c r="A13" s="108"/>
      <c r="B13" s="113"/>
      <c r="C13" s="129"/>
      <c r="D13" s="130">
        <v>25921</v>
      </c>
      <c r="E13" s="131"/>
      <c r="F13" s="132">
        <v>47922</v>
      </c>
      <c r="G13" s="133"/>
      <c r="H13" s="119"/>
    </row>
    <row r="14" spans="1:8">
      <c r="A14" s="120"/>
      <c r="B14" s="121"/>
      <c r="C14" s="122"/>
      <c r="D14" s="123">
        <v>21255</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6.08</v>
      </c>
      <c r="C19" s="134">
        <f>ROUND(VALUE(SUBSTITUTE(実質収支比率等に係る経年分析!G$48,"▲","-")),2)</f>
        <v>4.83</v>
      </c>
      <c r="D19" s="134">
        <f>ROUND(VALUE(SUBSTITUTE(実質収支比率等に係る経年分析!H$48,"▲","-")),2)</f>
        <v>7.2</v>
      </c>
      <c r="E19" s="134">
        <f>ROUND(VALUE(SUBSTITUTE(実質収支比率等に係る経年分析!I$48,"▲","-")),2)</f>
        <v>5.81</v>
      </c>
      <c r="F19" s="134">
        <f>ROUND(VALUE(SUBSTITUTE(実質収支比率等に係る経年分析!J$48,"▲","-")),2)</f>
        <v>12.57</v>
      </c>
    </row>
    <row r="20" spans="1:11">
      <c r="A20" s="134" t="s">
        <v>42</v>
      </c>
      <c r="B20" s="134">
        <f>ROUND(VALUE(SUBSTITUTE(実質収支比率等に係る経年分析!F$47,"▲","-")),2)</f>
        <v>16.11</v>
      </c>
      <c r="C20" s="134">
        <f>ROUND(VALUE(SUBSTITUTE(実質収支比率等に係る経年分析!G$47,"▲","-")),2)</f>
        <v>16.12</v>
      </c>
      <c r="D20" s="134">
        <f>ROUND(VALUE(SUBSTITUTE(実質収支比率等に係る経年分析!H$47,"▲","-")),2)</f>
        <v>10.67</v>
      </c>
      <c r="E20" s="134">
        <f>ROUND(VALUE(SUBSTITUTE(実質収支比率等に係る経年分析!I$47,"▲","-")),2)</f>
        <v>17.260000000000002</v>
      </c>
      <c r="F20" s="134">
        <f>ROUND(VALUE(SUBSTITUTE(実質収支比率等に係る経年分析!J$47,"▲","-")),2)</f>
        <v>18.16</v>
      </c>
    </row>
    <row r="21" spans="1:11">
      <c r="A21" s="134" t="s">
        <v>43</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-3.6</v>
      </c>
      <c r="E21" s="134">
        <f>IF(ISNUMBER(VALUE(SUBSTITUTE(実質収支比率等に係る経年分析!I$49,"▲","-"))),ROUND(VALUE(SUBSTITUTE(実質収支比率等に係る経年分析!I$49,"▲","-")),2),NA())</f>
        <v>5.05</v>
      </c>
      <c r="F21" s="134">
        <f>IF(ISNUMBER(VALUE(SUBSTITUTE(実質収支比率等に係る経年分析!J$49,"▲","-"))),ROUND(VALUE(SUBSTITUTE(実質収支比率等に係る経年分析!J$49,"▲","-")),2),NA())</f>
        <v>7.86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高根沢町後期高齢者医療特別会計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高根沢町農業集落排水事業特別会計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高根沢町宝積寺駅西第一土地区画整理事業特別会計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高根沢町公共下水道事業特別会計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高根沢町介護保険特別会計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高根沢町国民健康保険特別会計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12.35</v>
      </c>
    </row>
    <row r="36" spans="1:16">
      <c r="A36" s="135" t="str">
        <f>IF(連結実質赤字比率に係る赤字・黒字の構成分析!C$34="",NA(),連結実質赤字比率に係る赤字・黒字の構成分析!C$34)</f>
        <v>高根沢町水道事業会計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813</v>
      </c>
      <c r="E42" s="136"/>
      <c r="F42" s="136"/>
      <c r="G42" s="136">
        <f>'実質公債費比率（分子）の構造'!L$52</f>
        <v>830</v>
      </c>
      <c r="H42" s="136"/>
      <c r="I42" s="136"/>
      <c r="J42" s="136">
        <f>'実質公債費比率（分子）の構造'!M$52</f>
        <v>829</v>
      </c>
      <c r="K42" s="136"/>
      <c r="L42" s="136"/>
      <c r="M42" s="136">
        <f>'実質公債費比率（分子）の構造'!N$52</f>
        <v>803</v>
      </c>
      <c r="N42" s="136"/>
      <c r="O42" s="136"/>
      <c r="P42" s="136">
        <f>'実質公債費比率（分子）の構造'!O$52</f>
        <v>788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v>
      </c>
      <c r="C44" s="136"/>
      <c r="D44" s="136"/>
      <c r="E44" s="136">
        <f>'実質公債費比率（分子）の構造'!L$50</f>
        <v>11</v>
      </c>
      <c r="F44" s="136"/>
      <c r="G44" s="136"/>
      <c r="H44" s="136">
        <f>'実質公債費比率（分子）の構造'!M$50</f>
        <v>7</v>
      </c>
      <c r="I44" s="136"/>
      <c r="J44" s="136"/>
      <c r="K44" s="136">
        <f>'実質公債費比率（分子）の構造'!N$50</f>
        <v>5</v>
      </c>
      <c r="L44" s="136"/>
      <c r="M44" s="136"/>
      <c r="N44" s="136">
        <f>'実質公債費比率（分子）の構造'!O$50</f>
        <v>4</v>
      </c>
      <c r="O44" s="136"/>
      <c r="P44" s="136"/>
    </row>
    <row r="45" spans="1:16">
      <c r="A45" s="136" t="s">
        <v>53</v>
      </c>
      <c r="B45" s="136">
        <f>'実質公債費比率（分子）の構造'!K$49</f>
        <v>71</v>
      </c>
      <c r="C45" s="136"/>
      <c r="D45" s="136"/>
      <c r="E45" s="136">
        <f>'実質公債費比率（分子）の構造'!L$49</f>
        <v>86</v>
      </c>
      <c r="F45" s="136"/>
      <c r="G45" s="136"/>
      <c r="H45" s="136">
        <f>'実質公債費比率（分子）の構造'!M$49</f>
        <v>84</v>
      </c>
      <c r="I45" s="136"/>
      <c r="J45" s="136"/>
      <c r="K45" s="136">
        <f>'実質公債費比率（分子）の構造'!N$49</f>
        <v>76</v>
      </c>
      <c r="L45" s="136"/>
      <c r="M45" s="136"/>
      <c r="N45" s="136">
        <f>'実質公債費比率（分子）の構造'!O$49</f>
        <v>31</v>
      </c>
      <c r="O45" s="136"/>
      <c r="P45" s="136"/>
    </row>
    <row r="46" spans="1:16">
      <c r="A46" s="136" t="s">
        <v>54</v>
      </c>
      <c r="B46" s="136">
        <f>'実質公債費比率（分子）の構造'!K$48</f>
        <v>325</v>
      </c>
      <c r="C46" s="136"/>
      <c r="D46" s="136"/>
      <c r="E46" s="136">
        <f>'実質公債費比率（分子）の構造'!L$48</f>
        <v>330</v>
      </c>
      <c r="F46" s="136"/>
      <c r="G46" s="136"/>
      <c r="H46" s="136">
        <f>'実質公債費比率（分子）の構造'!M$48</f>
        <v>315</v>
      </c>
      <c r="I46" s="136"/>
      <c r="J46" s="136"/>
      <c r="K46" s="136">
        <f>'実質公債費比率（分子）の構造'!N$48</f>
        <v>316</v>
      </c>
      <c r="L46" s="136"/>
      <c r="M46" s="136"/>
      <c r="N46" s="136">
        <f>'実質公債費比率（分子）の構造'!O$48</f>
        <v>348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924</v>
      </c>
      <c r="C49" s="136"/>
      <c r="D49" s="136"/>
      <c r="E49" s="136">
        <f>'実質公債費比率（分子）の構造'!L$45</f>
        <v>902</v>
      </c>
      <c r="F49" s="136"/>
      <c r="G49" s="136"/>
      <c r="H49" s="136">
        <f>'実質公債費比率（分子）の構造'!M$45</f>
        <v>896</v>
      </c>
      <c r="I49" s="136"/>
      <c r="J49" s="136"/>
      <c r="K49" s="136">
        <f>'実質公債費比率（分子）の構造'!N$45</f>
        <v>706</v>
      </c>
      <c r="L49" s="136"/>
      <c r="M49" s="136"/>
      <c r="N49" s="136">
        <f>'実質公債費比率（分子）の構造'!O$45</f>
        <v>702</v>
      </c>
      <c r="O49" s="136"/>
      <c r="P49" s="136"/>
    </row>
    <row r="50" spans="1:16">
      <c r="A50" s="136" t="s">
        <v>58</v>
      </c>
      <c r="B50" s="136" t="e">
        <f>NA()</f>
        <v>#N/A</v>
      </c>
      <c r="C50" s="136">
        <f>IF(ISNUMBER('実質公債費比率（分子）の構造'!K$53),'実質公債費比率（分子）の構造'!K$53,NA())</f>
        <v>522</v>
      </c>
      <c r="D50" s="136" t="e">
        <f>NA()</f>
        <v>#N/A</v>
      </c>
      <c r="E50" s="136" t="e">
        <f>NA()</f>
        <v>#N/A</v>
      </c>
      <c r="F50" s="136">
        <f>IF(ISNUMBER('実質公債費比率（分子）の構造'!L$53),'実質公債費比率（分子）の構造'!L$53,NA())</f>
        <v>499</v>
      </c>
      <c r="G50" s="136" t="e">
        <f>NA()</f>
        <v>#N/A</v>
      </c>
      <c r="H50" s="136" t="e">
        <f>NA()</f>
        <v>#N/A</v>
      </c>
      <c r="I50" s="136">
        <f>IF(ISNUMBER('実質公債費比率（分子）の構造'!M$53),'実質公債費比率（分子）の構造'!M$53,NA())</f>
        <v>473</v>
      </c>
      <c r="J50" s="136" t="e">
        <f>NA()</f>
        <v>#N/A</v>
      </c>
      <c r="K50" s="136" t="e">
        <f>NA()</f>
        <v>#N/A</v>
      </c>
      <c r="L50" s="136">
        <f>IF(ISNUMBER('実質公債費比率（分子）の構造'!N$53),'実質公債費比率（分子）の構造'!N$53,NA())</f>
        <v>300</v>
      </c>
      <c r="M50" s="136" t="e">
        <f>NA()</f>
        <v>#N/A</v>
      </c>
      <c r="N50" s="136" t="e">
        <f>NA()</f>
        <v>#N/A</v>
      </c>
      <c r="O50" s="136">
        <f>IF(ISNUMBER('実質公債費比率（分子）の構造'!O$53),'実質公債費比率（分子）の構造'!O$53,NA())</f>
        <v>297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8581</v>
      </c>
      <c r="E56" s="135"/>
      <c r="F56" s="135"/>
      <c r="G56" s="135">
        <f>'将来負担比率（分子）の構造'!J$51</f>
        <v>8864</v>
      </c>
      <c r="H56" s="135"/>
      <c r="I56" s="135"/>
      <c r="J56" s="135">
        <f>'将来負担比率（分子）の構造'!K$51</f>
        <v>8795</v>
      </c>
      <c r="K56" s="135"/>
      <c r="L56" s="135"/>
      <c r="M56" s="135">
        <f>'将来負担比率（分子）の構造'!L$51</f>
        <v>9009</v>
      </c>
      <c r="N56" s="135"/>
      <c r="O56" s="135"/>
      <c r="P56" s="135">
        <f>'将来負担比率（分子）の構造'!M$51</f>
        <v>9185</v>
      </c>
    </row>
    <row r="57" spans="1:16">
      <c r="A57" s="135" t="s">
        <v>34</v>
      </c>
      <c r="B57" s="135"/>
      <c r="C57" s="135"/>
      <c r="D57" s="135">
        <f>'将来負担比率（分子）の構造'!I$50</f>
        <v>1028</v>
      </c>
      <c r="E57" s="135"/>
      <c r="F57" s="135"/>
      <c r="G57" s="135">
        <f>'将来負担比率（分子）の構造'!J$50</f>
        <v>1215</v>
      </c>
      <c r="H57" s="135"/>
      <c r="I57" s="135"/>
      <c r="J57" s="135">
        <f>'将来負担比率（分子）の構造'!K$50</f>
        <v>1284</v>
      </c>
      <c r="K57" s="135"/>
      <c r="L57" s="135"/>
      <c r="M57" s="135">
        <f>'将来負担比率（分子）の構造'!L$50</f>
        <v>1291</v>
      </c>
      <c r="N57" s="135"/>
      <c r="O57" s="135"/>
      <c r="P57" s="135">
        <f>'将来負担比率（分子）の構造'!M$50</f>
        <v>1026</v>
      </c>
    </row>
    <row r="58" spans="1:16">
      <c r="A58" s="135" t="s">
        <v>33</v>
      </c>
      <c r="B58" s="135"/>
      <c r="C58" s="135"/>
      <c r="D58" s="135">
        <f>'将来負担比率（分子）の構造'!I$49</f>
        <v>2111</v>
      </c>
      <c r="E58" s="135"/>
      <c r="F58" s="135"/>
      <c r="G58" s="135">
        <f>'将来負担比率（分子）の構造'!J$49</f>
        <v>2400</v>
      </c>
      <c r="H58" s="135"/>
      <c r="I58" s="135"/>
      <c r="J58" s="135">
        <f>'将来負担比率（分子）の構造'!K$49</f>
        <v>2830</v>
      </c>
      <c r="K58" s="135"/>
      <c r="L58" s="135"/>
      <c r="M58" s="135">
        <f>'将来負担比率（分子）の構造'!L$49</f>
        <v>3793</v>
      </c>
      <c r="N58" s="135"/>
      <c r="O58" s="135"/>
      <c r="P58" s="135">
        <f>'将来負担比率（分子）の構造'!M$49</f>
        <v>3967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1560</v>
      </c>
      <c r="C62" s="135"/>
      <c r="D62" s="135"/>
      <c r="E62" s="135">
        <f>'将来負担比率（分子）の構造'!J$45</f>
        <v>1543</v>
      </c>
      <c r="F62" s="135"/>
      <c r="G62" s="135"/>
      <c r="H62" s="135">
        <f>'将来負担比率（分子）の構造'!K$45</f>
        <v>1497</v>
      </c>
      <c r="I62" s="135"/>
      <c r="J62" s="135"/>
      <c r="K62" s="135">
        <f>'将来負担比率（分子）の構造'!L$45</f>
        <v>1477</v>
      </c>
      <c r="L62" s="135"/>
      <c r="M62" s="135"/>
      <c r="N62" s="135">
        <f>'将来負担比率（分子）の構造'!M$45</f>
        <v>1422</v>
      </c>
      <c r="O62" s="135"/>
      <c r="P62" s="135"/>
    </row>
    <row r="63" spans="1:16">
      <c r="A63" s="135" t="s">
        <v>27</v>
      </c>
      <c r="B63" s="135">
        <f>'将来負担比率（分子）の構造'!I$44</f>
        <v>481</v>
      </c>
      <c r="C63" s="135"/>
      <c r="D63" s="135"/>
      <c r="E63" s="135">
        <f>'将来負担比率（分子）の構造'!J$44</f>
        <v>379</v>
      </c>
      <c r="F63" s="135"/>
      <c r="G63" s="135"/>
      <c r="H63" s="135">
        <f>'将来負担比率（分子）の構造'!K$44</f>
        <v>314</v>
      </c>
      <c r="I63" s="135"/>
      <c r="J63" s="135"/>
      <c r="K63" s="135">
        <f>'将来負担比率（分子）の構造'!L$44</f>
        <v>256</v>
      </c>
      <c r="L63" s="135"/>
      <c r="M63" s="135"/>
      <c r="N63" s="135">
        <f>'将来負担比率（分子）の構造'!M$44</f>
        <v>233</v>
      </c>
      <c r="O63" s="135"/>
      <c r="P63" s="135"/>
    </row>
    <row r="64" spans="1:16">
      <c r="A64" s="135" t="s">
        <v>26</v>
      </c>
      <c r="B64" s="135">
        <f>'将来負担比率（分子）の構造'!I$43</f>
        <v>5329</v>
      </c>
      <c r="C64" s="135"/>
      <c r="D64" s="135"/>
      <c r="E64" s="135">
        <f>'将来負担比率（分子）の構造'!J$43</f>
        <v>5094</v>
      </c>
      <c r="F64" s="135"/>
      <c r="G64" s="135"/>
      <c r="H64" s="135">
        <f>'将来負担比率（分子）の構造'!K$43</f>
        <v>5103</v>
      </c>
      <c r="I64" s="135"/>
      <c r="J64" s="135"/>
      <c r="K64" s="135">
        <f>'将来負担比率（分子）の構造'!L$43</f>
        <v>4990</v>
      </c>
      <c r="L64" s="135"/>
      <c r="M64" s="135"/>
      <c r="N64" s="135">
        <f>'将来負担比率（分子）の構造'!M$43</f>
        <v>4903</v>
      </c>
      <c r="O64" s="135"/>
      <c r="P64" s="135"/>
    </row>
    <row r="65" spans="1:16">
      <c r="A65" s="135" t="s">
        <v>25</v>
      </c>
      <c r="B65" s="135">
        <f>'将来負担比率（分子）の構造'!I$42</f>
        <v>26</v>
      </c>
      <c r="C65" s="135"/>
      <c r="D65" s="135"/>
      <c r="E65" s="135">
        <f>'将来負担比率（分子）の構造'!J$42</f>
        <v>16</v>
      </c>
      <c r="F65" s="135"/>
      <c r="G65" s="135"/>
      <c r="H65" s="135">
        <f>'将来負担比率（分子）の構造'!K$42</f>
        <v>10</v>
      </c>
      <c r="I65" s="135"/>
      <c r="J65" s="135"/>
      <c r="K65" s="135">
        <f>'将来負担比率（分子）の構造'!L$42</f>
        <v>6</v>
      </c>
      <c r="L65" s="135"/>
      <c r="M65" s="135"/>
      <c r="N65" s="135">
        <f>'将来負担比率（分子）の構造'!M$42</f>
        <v>2</v>
      </c>
      <c r="O65" s="135"/>
      <c r="P65" s="135"/>
    </row>
    <row r="66" spans="1:16">
      <c r="A66" s="135" t="s">
        <v>24</v>
      </c>
      <c r="B66" s="135">
        <f>'将来負担比率（分子）の構造'!I$41</f>
        <v>6918</v>
      </c>
      <c r="C66" s="135"/>
      <c r="D66" s="135"/>
      <c r="E66" s="135">
        <f>'将来負担比率（分子）の構造'!J$41</f>
        <v>6433</v>
      </c>
      <c r="F66" s="135"/>
      <c r="G66" s="135"/>
      <c r="H66" s="135">
        <f>'将来負担比率（分子）の構造'!K$41</f>
        <v>6415</v>
      </c>
      <c r="I66" s="135"/>
      <c r="J66" s="135"/>
      <c r="K66" s="135">
        <f>'将来負担比率（分子）の構造'!L$41</f>
        <v>6476</v>
      </c>
      <c r="L66" s="135"/>
      <c r="M66" s="135"/>
      <c r="N66" s="135">
        <f>'将来負担比率（分子）の構造'!M$41</f>
        <v>6707</v>
      </c>
      <c r="O66" s="135"/>
      <c r="P66" s="135"/>
    </row>
    <row r="67" spans="1:16">
      <c r="A67" s="135" t="s">
        <v>62</v>
      </c>
      <c r="B67" s="135" t="e">
        <f>NA()</f>
        <v>#N/A</v>
      </c>
      <c r="C67" s="135">
        <f>IF(ISNUMBER('将来負担比率（分子）の構造'!I$52), IF('将来負担比率（分子）の構造'!I$52 &lt; 0, 0, '将来負担比率（分子）の構造'!I$52), NA())</f>
        <v>2596</v>
      </c>
      <c r="D67" s="135" t="e">
        <f>NA()</f>
        <v>#N/A</v>
      </c>
      <c r="E67" s="135" t="e">
        <f>NA()</f>
        <v>#N/A</v>
      </c>
      <c r="F67" s="135">
        <f>IF(ISNUMBER('将来負担比率（分子）の構造'!J$52), IF('将来負担比率（分子）の構造'!J$52 &lt; 0, 0, '将来負担比率（分子）の構造'!J$52), NA())</f>
        <v>986</v>
      </c>
      <c r="G67" s="135" t="e">
        <f>NA()</f>
        <v>#N/A</v>
      </c>
      <c r="H67" s="135" t="e">
        <f>NA()</f>
        <v>#N/A</v>
      </c>
      <c r="I67" s="135">
        <f>IF(ISNUMBER('将来負担比率（分子）の構造'!K$52), IF('将来負担比率（分子）の構造'!K$52 &lt; 0, 0, '将来負担比率（分子）の構造'!K$52), NA())</f>
        <v>430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2015-02-17T06:19:04Z</dcterms:created>
  <dcterms:modified xsi:type="dcterms:W3CDTF">2015-05-01T09:05:03Z</dcterms:modified>
  <cp:category/>
</cp:coreProperties>
</file>