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U88" i="11" l="1"/>
  <c r="AP88" i="11"/>
  <c r="AF88" i="11"/>
  <c r="AA73" i="11" l="1"/>
  <c r="AA72" i="11"/>
  <c r="AA71" i="11"/>
  <c r="AA70" i="11"/>
  <c r="AA69" i="11"/>
  <c r="AA68" i="11"/>
  <c r="AP23" i="11" l="1"/>
  <c r="AU63" i="11"/>
  <c r="AP63" i="11"/>
  <c r="AA33" i="11" l="1"/>
  <c r="AA32" i="11"/>
  <c r="AA31" i="11"/>
  <c r="AA30" i="11"/>
  <c r="AA29" i="11"/>
  <c r="AA28" i="11"/>
  <c r="AA7"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BW34" i="9"/>
  <c r="C34" i="9"/>
  <c r="CO34" i="9" l="1"/>
  <c r="C35" i="9"/>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<sst xmlns="http://schemas.openxmlformats.org/spreadsheetml/2006/main" count="1066" uniqueCount="573">
  <si>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</si>
  <si>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</si>
  <si>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</si>
  <si>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</si>
  <si>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</si>
  <si>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</si>
  <si>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</si>
  <si>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</si>
  <si>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</si>
  <si>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</si>
  <si>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</si>
  <si>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</si>
  <si>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</si>
  <si>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</si>
  <si>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</si>
  <si>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</si>
  <si>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</si>
  <si>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</si>
  <si>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</si>
  <si>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</si>
  <si>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</si>
  <si>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</si>
  <si>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</si>
  <si>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</si>
  <si>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</si>
  <si>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</si>
  <si>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</si>
  <si>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</si>
  <si>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</si>
  <si>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</si>
  <si>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</si>
  <si>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</si>
  <si>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</si>
  <si>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</si>
  <si>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</si>
  <si>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</si>
  <si>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</si>
  <si>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</si>
  <si>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</si>
  <si>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</si>
  <si>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</si>
  <si>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</si>
  <si>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</si>
  <si>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</si>
  <si>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</si>
  <si>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</si>
  <si>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</si>
  <si>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</si>
  <si>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</si>
  <si>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</si>
  <si>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</si>
  <si>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</si>
  <si>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</si>
  <si>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</si>
  <si>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</si>
  <si>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</si>
  <si>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</si>
  <si>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</si>
  <si>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</si>
  <si>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</si>
  <si>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</si>
  <si>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</si>
  <si>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</si>
  <si>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</si>
  <si>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</si>
  <si>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</si>
  <si>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</si>
  <si>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</si>
  <si>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</si>
  <si>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</si>
  <si>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</si>
  <si>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</si>
  <si>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</si>
  <si>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</si>
  <si>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</si>
  <si>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</si>
  <si>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</si>
  <si>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</si>
  <si>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</si>
  <si>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</si>
  <si>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</si>
  <si>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</si>
  <si>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</si>
  <si>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</si>
  <si>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</si>
  <si>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</si>
  <si>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</si>
  <si>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</si>
  <si>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</si>
  <si>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</si>
  <si>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</si>
  <si>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</si>
  <si>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</si>
  <si>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</si>
  <si>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</si>
  <si>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</si>
  <si>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</si>
  <si>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</si>
  <si>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</si>
  <si>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</si>
  <si>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</si>
  <si>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</si>
  <si>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</si>
  <si>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</si>
  <si>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</si>
  <si>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</si>
  <si>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</si>
  <si>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</si>
  <si>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</si>
  <si>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</si>
  <si>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</si>
  <si>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</si>
  <si>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</si>
  <si>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</si>
  <si>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</si>
  <si>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</si>
  <si>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</si>
  <si>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</si>
  <si>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</si>
  <si>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</si>
  <si>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</si>
  <si>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</si>
  <si>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</si>
  <si>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</si>
  <si>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</si>
  <si>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</si>
  <si>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</si>
  <si>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</si>
  <si>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</si>
  <si>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</si>
  <si>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</si>
  <si>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</si>
  <si>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</si>
  <si>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</si>
  <si>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</si>
  <si>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</si>
  <si>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</si>
  <si>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</si>
  <si>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</si>
  <si>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</si>
  <si>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</si>
  <si>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</si>
  <si>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</si>
  <si>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</si>
  <si>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</si>
  <si>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</si>
  <si>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</si>
  <si>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</si>
  <si>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</si>
  <si>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</si>
  <si>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</si>
  <si>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</si>
  <si>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</si>
  <si>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</si>
  <si>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</si>
  <si>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</si>
  <si>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</si>
  <si>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</si>
  <si>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</si>
  <si>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</si>
  <si>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</si>
  <si>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</si>
  <si>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</si>
  <si>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</si>
  <si>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</si>
  <si>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</si>
  <si>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</si>
  <si>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</si>
  <si>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</si>
  <si>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</si>
  <si>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</si>
  <si>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</si>
  <si>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</si>
  <si>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</si>
  <si>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</si>
  <si>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</si>
  <si>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</si>
  <si>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</si>
  <si>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</si>
  <si>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</si>
  <si>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</si>
  <si>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</si>
  <si>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</si>
  <si>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</si>
  <si>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</si>
  <si>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</si>
  <si>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</si>
  <si>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</si>
  <si>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</si>
  <si>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</si>
  <si>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</si>
  <si>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</si>
  <si>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</si>
  <si>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</si>
  <si>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</si>
  <si>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栃木県高根沢町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</si>
  <si>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</si>
  <si>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</si>
  <si>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</si>
  <si>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</si>
  <si>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</si>
  <si>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</si>
  <si>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</si>
  <si>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</si>
  <si>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</si>
  <si>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</si>
  <si>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</si>
  <si>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</si>
  <si>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</si>
  <si>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</si>
  <si>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</si>
  <si>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</si>
  <si>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</si>
  <si>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</si>
  <si>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</si>
  <si>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</si>
  <si>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</si>
  <si>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</si>
  <si>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</si>
  <si>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</si>
  <si>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</si>
  <si>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</si>
  <si>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</si>
  <si>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</si>
  <si>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</si>
  <si>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</si>
  <si>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</si>
  <si>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</si>
  <si>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</si>
  <si>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</si>
  <si>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</si>
  <si>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</si>
  <si>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</si>
  <si>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</si>
  <si>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</si>
  <si>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</si>
  <si>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</si>
  <si>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</si>
  <si>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</si>
  <si>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</si>
  <si>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</si>
  <si>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</si>
  <si>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</si>
  <si>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</si>
  <si>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</si>
  <si>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</si>
  <si>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</si>
  <si>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</si>
  <si>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</si>
  <si>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</si>
  <si>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</si>
  <si>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</si>
  <si>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</si>
  <si>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</si>
  <si>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</si>
  <si>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</si>
  <si>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</si>
  <si>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</si>
  <si>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</si>
  <si>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</si>
  <si>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</si>
  <si>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</si>
  <si>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</si>
  <si>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</si>
  <si>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</si>
  <si>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</si>
  <si>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</si>
  <si>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</si>
  <si>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</si>
  <si>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</si>
  <si>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</si>
  <si>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</si>
  <si>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</si>
  <si>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</si>
  <si>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</si>
  <si>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</si>
  <si>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</si>
  <si>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</si>
  <si>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</si>
  <si>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</si>
  <si>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</si>
  <si>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</si>
  <si>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</si>
  <si>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</si>
  <si>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</si>
  <si>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</si>
  <si>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</si>
  <si>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</si>
  <si>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</si>
  <si>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</si>
  <si>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</si>
  <si>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</si>
  <si>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</si>
  <si>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</si>
  <si>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</si>
  <si>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</si>
  <si>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</si>
  <si>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</si>
  <si>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</si>
  <si>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</si>
  <si>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</si>
  <si>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</si>
  <si>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</si>
  <si>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</si>
  <si>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</si>
  <si>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</si>
  <si>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</si>
  <si>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</si>
  <si>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</si>
  <si>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</si>
  <si>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</si>
  <si>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</si>
  <si>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</si>
  <si>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</si>
  <si>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</si>
  <si>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</si>
  <si>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</si>
  <si>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</si>
  <si>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</si>
  <si>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</si>
  <si>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</si>
  <si>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</si>
  <si>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</si>
  <si>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</si>
  <si>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</si>
  <si>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</si>
  <si>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</si>
  <si>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</si>
  <si>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</si>
  <si>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</si>
  <si>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</si>
  <si>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</si>
  <si>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</si>
  <si>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</si>
  <si>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</si>
  <si>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</si>
  <si>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</si>
  <si>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</si>
  <si>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</si>
  <si>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</si>
  <si>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</si>
  <si>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</si>
  <si>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</si>
  <si>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</si>
  <si>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栃木県高根沢町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</si>
  <si>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</si>
  <si>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</si>
  <si>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</si>
  <si>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</si>
  <si>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</si>
  <si>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</si>
  <si>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</si>
  <si>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</si>
  <si>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</si>
  <si>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</si>
  <si>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</si>
  <si>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</si>
  <si>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</si>
  <si>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</si>
  <si>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</si>
  <si>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</si>
  <si>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</si>
  <si>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</si>
  <si>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</si>
  <si>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</si>
  <si>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</si>
  <si>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</si>
  <si>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</si>
  <si>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</si>
  <si>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</si>
  <si>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</si>
  <si>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</si>
  <si>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</si>
  <si>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</si>
  <si>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</si>
  <si>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</si>
  <si>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</si>
  <si>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</si>
  <si>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</si>
  <si>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</si>
  <si>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</si>
  <si>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</si>
  <si>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</si>
  <si>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</si>
  <si>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高根沢町公共下水道事業特別会計</t>
    <phoneticPr fontId="5"/>
  </si>
  <si>
    <t>法非適用企業</t>
    <phoneticPr fontId="5"/>
  </si>
  <si>
    <t>高根沢町農業集落排水事業特別会計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</si>
  <si>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</si>
  <si>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</si>
  <si>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</si>
  <si>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</si>
  <si>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</si>
  <si>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</si>
  <si>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</si>
  <si>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</si>
  <si>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</si>
  <si>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</si>
  <si>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</si>
  <si>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</si>
  <si>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</si>
  <si>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</si>
  <si>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</si>
  <si>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</si>
  <si>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</si>
  <si>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</si>
  <si>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</si>
  <si>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</si>
  <si>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</si>
  <si>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</si>
  <si>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</si>
  <si>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</si>
  <si>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</si>
  <si>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</si>
  <si>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</si>
  <si>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</si>
  <si>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</si>
  <si>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</si>
  <si>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</si>
  <si>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</si>
  <si>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</si>
  <si>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</si>
  <si>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</si>
  <si>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</si>
  <si>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</si>
  <si>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</si>
  <si>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</si>
  <si>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</si>
  <si>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</si>
  <si>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</si>
  <si>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</si>
  <si>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</si>
  <si>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</si>
  <si>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</si>
  <si>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</si>
  <si>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</si>
  <si>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</si>
  <si>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</si>
  <si>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</si>
  <si>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</si>
  <si>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</si>
  <si>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</si>
  <si>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</si>
  <si>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</si>
  <si>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</si>
  <si>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高根沢町公共下水道事業特別会計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</si>
  <si>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</si>
  <si>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</si>
  <si>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高根沢町農業集落排水事業特別会計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</si>
  <si>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</si>
  <si>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高根沢町水道事業会計</t>
    <phoneticPr fontId="5"/>
  </si>
  <si>
    <t>(Ｆ)</t>
    <phoneticPr fontId="5"/>
  </si>
  <si>
    <t>高根沢町介護保険特別会計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</si>
  <si>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</si>
  <si>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</si>
  <si>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</si>
  <si>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</si>
  <si>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</si>
  <si>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</si>
  <si>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</si>
  <si>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</si>
  <si>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</si>
  <si>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</si>
  <si>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</si>
  <si>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</si>
  <si>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</si>
  <si>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</si>
  <si>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</si>
  <si>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</si>
  <si>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</si>
  <si>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</si>
  <si>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</si>
  <si>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</si>
  <si>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</si>
  <si>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</si>
  <si>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</si>
  <si>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</si>
  <si>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</si>
  <si>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</si>
  <si>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</si>
  <si>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</si>
  <si>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</si>
  <si>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</si>
  <si>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</si>
  <si>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</si>
  <si>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</si>
  <si>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</si>
  <si>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</si>
  <si>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</si>
  <si>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</si>
  <si>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</si>
  <si>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</si>
  <si>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</si>
  <si>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</si>
  <si>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</si>
  <si>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</si>
  <si>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</si>
  <si>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</si>
  <si>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</si>
  <si>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</si>
  <si>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</si>
  <si>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</si>
  <si>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</si>
  <si>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</si>
  <si>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</si>
  <si>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</si>
  <si>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</si>
  <si>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</si>
  <si>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</si>
  <si>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</si>
  <si>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</si>
  <si>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</si>
  <si>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</si>
  <si>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</si>
  <si>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</si>
  <si>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</si>
  <si>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</si>
  <si>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</si>
  <si>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</si>
  <si>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</si>
  <si>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</si>
  <si>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</si>
  <si>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</si>
  <si>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</si>
  <si>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</si>
  <si>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</si>
  <si>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</si>
  <si>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</si>
  <si>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</si>
  <si>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</si>
  <si>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</si>
  <si>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</si>
  <si>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</si>
  <si>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</si>
  <si>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</si>
  <si>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6.99</t>
  </si>
  <si>
    <t>高根沢町水道事業会計</t>
  </si>
  <si>
    <t>一般会計</t>
  </si>
  <si>
    <t>高根沢町国民健康保険特別会計</t>
  </si>
  <si>
    <t>高根沢町介護保険特別会計</t>
  </si>
  <si>
    <t>高根沢町公共下水道事業特別会計</t>
  </si>
  <si>
    <t>高根沢町農業集落排水事業特別会計</t>
  </si>
  <si>
    <t>高根沢町後期高齢者医療特別会計</t>
  </si>
  <si>
    <t>高根沢町宝積寺駅西第一土地区画整理事業特別会計</t>
  </si>
  <si>
    <t>その他会計（赤字）</t>
  </si>
  <si>
    <t>その他会計（黒字）</t>
  </si>
  <si>
    <t>-</t>
    <phoneticPr fontId="2"/>
  </si>
  <si>
    <t>-</t>
    <phoneticPr fontId="2"/>
  </si>
  <si>
    <t>高根沢町元気あっぷ公社</t>
    <rPh sb="0" eb="4">
      <t>タカネザワマチ</t>
    </rPh>
    <rPh sb="4" eb="6">
      <t>ゲンキ</t>
    </rPh>
    <rPh sb="9" eb="11">
      <t>コウシャ</t>
    </rPh>
    <phoneticPr fontId="2"/>
  </si>
  <si>
    <t>塩谷広域行政組合（一般会計）</t>
    <rPh sb="0" eb="2">
      <t>シオヤ</t>
    </rPh>
    <rPh sb="2" eb="4">
      <t>コウイキ</t>
    </rPh>
    <rPh sb="4" eb="6">
      <t>ギョウセイ</t>
    </rPh>
    <rPh sb="6" eb="8">
      <t>クミアイ</t>
    </rPh>
    <rPh sb="9" eb="11">
      <t>イッパン</t>
    </rPh>
    <rPh sb="11" eb="13">
      <t>カイケイ</t>
    </rPh>
    <phoneticPr fontId="2"/>
  </si>
  <si>
    <t>塩谷広域行政組合（塩谷地方ふるさと市町村基金特別会計）</t>
    <rPh sb="0" eb="2">
      <t>シオヤ</t>
    </rPh>
    <rPh sb="2" eb="4">
      <t>コウイキ</t>
    </rPh>
    <rPh sb="4" eb="6">
      <t>ギョウセイ</t>
    </rPh>
    <rPh sb="6" eb="8">
      <t>クミアイ</t>
    </rPh>
    <rPh sb="9" eb="11">
      <t>シオヤ</t>
    </rPh>
    <rPh sb="11" eb="13">
      <t>チホウ</t>
    </rPh>
    <rPh sb="17" eb="20">
      <t>シチョウソン</t>
    </rPh>
    <rPh sb="20" eb="22">
      <t>キキン</t>
    </rPh>
    <rPh sb="22" eb="24">
      <t>トクベツ</t>
    </rPh>
    <rPh sb="24" eb="26">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</si>
  <si>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</si>
  <si>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</si>
  <si>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</si>
  <si>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</si>
  <si>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</si>
  <si>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</si>
  <si>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</si>
  <si>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</si>
  <si>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</si>
  <si>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</si>
  <si>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</si>
  <si>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</si>
  <si>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</si>
  <si>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</si>
  <si>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</si>
  <si>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及び実質公債費率については類似団体と比較して良好な水準を確保している。地方債残高に対して基準財政需要額に算入可能なものの割合が大きいことから、将来負担額や実質的な公債費負担が少ないことが要因である。</t>
    <rPh sb="0" eb="2">
      <t>ショウライ</t>
    </rPh>
    <rPh sb="2" eb="4">
      <t>フタン</t>
    </rPh>
    <rPh sb="4" eb="6">
      <t>ヒリツ</t>
    </rPh>
    <rPh sb="6" eb="7">
      <t>オヨ</t>
    </rPh>
    <rPh sb="8" eb="10">
      <t>ジッシツ</t>
    </rPh>
    <rPh sb="10" eb="13">
      <t>コウサイヒ</t>
    </rPh>
    <rPh sb="13" eb="14">
      <t>リツ</t>
    </rPh>
    <rPh sb="19" eb="21">
      <t>ルイジ</t>
    </rPh>
    <rPh sb="21" eb="23">
      <t>ダンタイ</t>
    </rPh>
    <rPh sb="24" eb="26">
      <t>ヒカク</t>
    </rPh>
    <rPh sb="28" eb="30">
      <t>リョウコウ</t>
    </rPh>
    <rPh sb="31" eb="33">
      <t>スイジュン</t>
    </rPh>
    <rPh sb="34" eb="36">
      <t>カクホ</t>
    </rPh>
    <rPh sb="41" eb="44">
      <t>チホウサイ</t>
    </rPh>
    <rPh sb="44" eb="46">
      <t>ザンダカ</t>
    </rPh>
    <rPh sb="47" eb="48">
      <t>タイ</t>
    </rPh>
    <rPh sb="50" eb="52">
      <t>キジュン</t>
    </rPh>
    <rPh sb="52" eb="54">
      <t>ザイセイ</t>
    </rPh>
    <rPh sb="54" eb="56">
      <t>ジュヨウ</t>
    </rPh>
    <rPh sb="56" eb="57">
      <t>ガク</t>
    </rPh>
    <rPh sb="58" eb="60">
      <t>サンニュウ</t>
    </rPh>
    <rPh sb="60" eb="62">
      <t>カノウ</t>
    </rPh>
    <rPh sb="66" eb="68">
      <t>ワリアイ</t>
    </rPh>
    <rPh sb="69" eb="70">
      <t>オオ</t>
    </rPh>
    <rPh sb="77" eb="79">
      <t>ショウライ</t>
    </rPh>
    <rPh sb="79" eb="81">
      <t>フタン</t>
    </rPh>
    <rPh sb="81" eb="82">
      <t>ガク</t>
    </rPh>
    <rPh sb="83" eb="86">
      <t>ジッシツテキ</t>
    </rPh>
    <rPh sb="87" eb="89">
      <t>コウサイ</t>
    </rPh>
    <rPh sb="89" eb="90">
      <t>ヒ</t>
    </rPh>
    <rPh sb="90" eb="92">
      <t>フタン</t>
    </rPh>
    <rPh sb="93" eb="94">
      <t>スク</t>
    </rPh>
    <rPh sb="99" eb="101">
      <t>ヨウイン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</si>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</sst>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16098</c:v>
                </c:pt>
                <c:pt idx="1">
                  <c:v>39921</c:v>
                </c:pt>
                <c:pt idx="2">
                  <c:v>48638</c:v>
                </c:pt>
                <c:pt idx="3">
                  <c:v>47370</c:v>
                </c:pt>
                <c:pt idx="4">
                  <c:v>24864</c:v>
                </c:pt>
              </c:numCache>
            </c:numRef>
          </c:val>
          <c:smooth val="0"/>
        </c:ser>
        <c:dLbls>
          <c:showLegendKey val="0"/>
          <c:showVal val="0"/>
          <c:showCatName val="0"/>
          <c:showSerName val="0"/>
          <c:showPercent val="0"/>
          <c:showBubbleSize val="0"/>
        </c:dLbls>
        <c:marker val="1"/>
        <c:smooth val="0"/>
        <c:axId val="98441088"/>
        <c:axId val="98451456"/>
      </c:lineChart>
      <c:catAx>
        <c:axId val="984410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51456"/>
        <c:crosses val="autoZero"/>
        <c:auto val="1"/>
        <c:lblAlgn val="ctr"/>
        <c:lblOffset val="100"/>
        <c:tickLblSkip val="1"/>
        <c:tickMarkSkip val="1"/>
        <c:noMultiLvlLbl val="0"/>
      </c:catAx>
      <c:valAx>
        <c:axId val="984514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441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5.81</c:v>
                </c:pt>
                <c:pt idx="1">
                  <c:v>12.57</c:v>
                </c:pt>
                <c:pt idx="2">
                  <c:v>4</c:v>
                </c:pt>
                <c:pt idx="3">
                  <c:v>5</c:v>
                </c:pt>
                <c:pt idx="4">
                  <c:v>5.37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17.260000000000002</c:v>
                </c:pt>
                <c:pt idx="1">
                  <c:v>18.16</c:v>
                </c:pt>
                <c:pt idx="2">
                  <c:v>19.670000000000002</c:v>
                </c:pt>
                <c:pt idx="3">
                  <c:v>19.27</c:v>
                </c:pt>
                <c:pt idx="4">
                  <c:v>21.62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4357120"/>
        <c:axId val="8435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5.05</c:v>
                </c:pt>
                <c:pt idx="1">
                  <c:v>7.86</c:v>
                </c:pt>
                <c:pt idx="2">
                  <c:v>-6.99</c:v>
                </c:pt>
                <c:pt idx="3">
                  <c:v>1.08</c:v>
                </c:pt>
                <c:pt idx="4">
                  <c:v>2.4500000000000002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4357120"/>
        <c:axId val="84359040"/>
      </c:lineChart>
      <c:catAx>
        <c:axId val="8435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359040"/>
        <c:crosses val="autoZero"/>
        <c:auto val="1"/>
        <c:lblAlgn val="ctr"/>
        <c:lblOffset val="100"/>
        <c:tickLblSkip val="1"/>
        <c:tickMarkSkip val="1"/>
        <c:noMultiLvlLbl val="0"/>
      </c:catAx>
      <c:valAx>
        <c:axId val="843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35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高根沢町宝積寺駅西第一土地区画整理事業特別会計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0.42</c:v>
                </c:pt>
                <c:pt idx="2">
                  <c:v>#N/A</c:v>
                </c:pt>
                <c:pt idx="3">
                  <c:v>0.22</c:v>
                </c:pt>
                <c:pt idx="4">
                  <c:v>#N/A</c:v>
                </c:pt>
                <c:pt idx="5">
                  <c:v>0.24</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高根沢町後期高齢者医療特別会計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0.04</c:v>
                </c:pt>
                <c:pt idx="4">
                  <c:v>#N/A</c:v>
                </c:pt>
                <c:pt idx="5">
                  <c:v>0.02</c:v>
                </c:pt>
                <c:pt idx="6">
                  <c:v>#N/A</c:v>
                </c:pt>
                <c:pt idx="7">
                  <c:v>0.02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高根沢町農業集落排水事業特別会計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0.11</c:v>
                </c:pt>
                <c:pt idx="4">
                  <c:v>#N/A</c:v>
                </c:pt>
                <c:pt idx="5">
                  <c:v>0.02</c:v>
                </c:pt>
                <c:pt idx="6">
                  <c:v>#N/A</c:v>
                </c:pt>
                <c:pt idx="7">
                  <c:v>0.08</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高根沢町公共下水道事業特別会計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0.48</c:v>
                </c:pt>
                <c:pt idx="4">
                  <c:v>#N/A</c:v>
                </c:pt>
                <c:pt idx="5">
                  <c:v>0.23</c:v>
                </c:pt>
                <c:pt idx="6">
                  <c:v>#N/A</c:v>
                </c:pt>
                <c:pt idx="7">
                  <c:v>0.21</c:v>
                </c:pt>
                <c:pt idx="8">
                  <c:v>#N/A</c:v>
                </c:pt>
                <c:pt idx="9">
                  <c:v>0.18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0.67</c:v>
                </c:pt>
                <c:pt idx="4">
                  <c:v>#N/A</c:v>
                </c:pt>
                <c:pt idx="5">
                  <c:v>0.28999999999999998</c:v>
                </c:pt>
                <c:pt idx="6">
                  <c:v>#N/A</c:v>
                </c:pt>
                <c:pt idx="7">
                  <c:v>0.44</c:v>
                </c:pt>
                <c:pt idx="8">
                  <c:v>#N/A</c:v>
                </c:pt>
                <c:pt idx="9">
                  <c:v>0.59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高根沢町国民健康保険特別会計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2.31</c:v>
                </c:pt>
                <c:pt idx="2">
                  <c:v>#N/A</c:v>
                </c:pt>
                <c:pt idx="3">
                  <c:v>1.31</c:v>
                </c:pt>
                <c:pt idx="4">
                  <c:v>#N/A</c:v>
                </c:pt>
                <c:pt idx="5">
                  <c:v>0.21</c:v>
                </c:pt>
                <c:pt idx="6">
                  <c:v>#N/A</c:v>
                </c:pt>
                <c:pt idx="7">
                  <c:v>1.1200000000000001</c:v>
                </c:pt>
                <c:pt idx="8">
                  <c:v>#N/A</c:v>
                </c:pt>
                <c:pt idx="9">
                  <c:v>0.72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5.38</c:v>
                </c:pt>
                <c:pt idx="2">
                  <c:v>#N/A</c:v>
                </c:pt>
                <c:pt idx="3">
                  <c:v>12.34</c:v>
                </c:pt>
                <c:pt idx="4">
                  <c:v>#N/A</c:v>
                </c:pt>
                <c:pt idx="5">
                  <c:v>3.75</c:v>
                </c:pt>
                <c:pt idx="6">
                  <c:v>#N/A</c:v>
                </c:pt>
                <c:pt idx="7">
                  <c:v>4.9400000000000004</c:v>
                </c:pt>
                <c:pt idx="8">
                  <c:v>#N/A</c:v>
                </c:pt>
                <c:pt idx="9">
                  <c:v>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14.33</c:v>
                </c:pt>
                <c:pt idx="2">
                  <c:v>#N/A</c:v>
                </c:pt>
                <c:pt idx="3">
                  <c:v>13.46</c:v>
                </c:pt>
                <c:pt idx="4">
                  <c:v>#N/A</c:v>
                </c:pt>
                <c:pt idx="5">
                  <c:v>13.21</c:v>
                </c:pt>
                <c:pt idx="6">
                  <c:v>#N/A</c:v>
                </c:pt>
                <c:pt idx="7">
                  <c:v>13.06</c:v>
                </c:pt>
                <c:pt idx="8">
                  <c:v>#N/A</c:v>
                </c:pt>
                <c:pt idx="9">
                  <c:v>14.61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5502976"/>
        <c:axId val="105504768"/>
      </c:barChart>
      <c:catAx>
        <c:axId val="10550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04768"/>
        <c:crosses val="autoZero"/>
        <c:auto val="1"/>
        <c:lblAlgn val="ctr"/>
        <c:lblOffset val="100"/>
        <c:tickLblSkip val="1"/>
        <c:tickMarkSkip val="1"/>
        <c:noMultiLvlLbl val="0"/>
      </c:catAx>
      <c:valAx>
        <c:axId val="10550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02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803</c:v>
                </c:pt>
                <c:pt idx="5">
                  <c:v>788</c:v>
                </c:pt>
                <c:pt idx="8">
                  <c:v>824</c:v>
                </c:pt>
                <c:pt idx="11">
                  <c:v>791</c:v>
                </c:pt>
                <c:pt idx="14">
                  <c:v>840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4</c:v>
                </c:pt>
                <c:pt idx="6">
                  <c:v>3</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76</c:v>
                </c:pt>
                <c:pt idx="3">
                  <c:v>31</c:v>
                </c:pt>
                <c:pt idx="6">
                  <c:v>32</c:v>
                </c:pt>
                <c:pt idx="9">
                  <c:v>36</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316</c:v>
                </c:pt>
                <c:pt idx="3">
                  <c:v>348</c:v>
                </c:pt>
                <c:pt idx="6">
                  <c:v>340</c:v>
                </c:pt>
                <c:pt idx="9">
                  <c:v>341</c:v>
                </c:pt>
                <c:pt idx="12">
                  <c:v>350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706</c:v>
                </c:pt>
                <c:pt idx="3">
                  <c:v>702</c:v>
                </c:pt>
                <c:pt idx="6">
                  <c:v>693</c:v>
                </c:pt>
                <c:pt idx="9">
                  <c:v>688</c:v>
                </c:pt>
                <c:pt idx="12">
                  <c:v>705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51488"/>
        <c:axId val="4353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300</c:v>
                </c:pt>
                <c:pt idx="2">
                  <c:v>#N/A</c:v>
                </c:pt>
                <c:pt idx="3">
                  <c:v>#N/A</c:v>
                </c:pt>
                <c:pt idx="4">
                  <c:v>297</c:v>
                </c:pt>
                <c:pt idx="5">
                  <c:v>#N/A</c:v>
                </c:pt>
                <c:pt idx="6">
                  <c:v>#N/A</c:v>
                </c:pt>
                <c:pt idx="7">
                  <c:v>244</c:v>
                </c:pt>
                <c:pt idx="8">
                  <c:v>#N/A</c:v>
                </c:pt>
                <c:pt idx="9">
                  <c:v>#N/A</c:v>
                </c:pt>
                <c:pt idx="10">
                  <c:v>274</c:v>
                </c:pt>
                <c:pt idx="11">
                  <c:v>#N/A</c:v>
                </c:pt>
                <c:pt idx="12">
                  <c:v>#N/A</c:v>
                </c:pt>
                <c:pt idx="13">
                  <c:v>246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51488"/>
        <c:axId val="4353408"/>
      </c:lineChart>
      <c:catAx>
        <c:axId val="435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3408"/>
        <c:crosses val="autoZero"/>
        <c:auto val="1"/>
        <c:lblAlgn val="ctr"/>
        <c:lblOffset val="100"/>
        <c:tickLblSkip val="1"/>
        <c:tickMarkSkip val="1"/>
        <c:noMultiLvlLbl val="0"/>
      </c:catAx>
      <c:valAx>
        <c:axId val="435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9009</c:v>
                </c:pt>
                <c:pt idx="5">
                  <c:v>9185</c:v>
                </c:pt>
                <c:pt idx="8">
                  <c:v>9257</c:v>
                </c:pt>
                <c:pt idx="11">
                  <c:v>9310</c:v>
                </c:pt>
                <c:pt idx="14">
                  <c:v>9382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1291</c:v>
                </c:pt>
                <c:pt idx="5">
                  <c:v>1026</c:v>
                </c:pt>
                <c:pt idx="8">
                  <c:v>823</c:v>
                </c:pt>
                <c:pt idx="11">
                  <c:v>683</c:v>
                </c:pt>
                <c:pt idx="14">
                  <c:v>784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3793</c:v>
                </c:pt>
                <c:pt idx="5">
                  <c:v>3967</c:v>
                </c:pt>
                <c:pt idx="8">
                  <c:v>4440</c:v>
                </c:pt>
                <c:pt idx="11">
                  <c:v>4115</c:v>
                </c:pt>
                <c:pt idx="14">
                  <c:v>4208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1477</c:v>
                </c:pt>
                <c:pt idx="3">
                  <c:v>1422</c:v>
                </c:pt>
                <c:pt idx="6">
                  <c:v>1354</c:v>
                </c:pt>
                <c:pt idx="9">
                  <c:v>1281</c:v>
                </c:pt>
                <c:pt idx="12">
                  <c:v>1202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256</c:v>
                </c:pt>
                <c:pt idx="3">
                  <c:v>233</c:v>
                </c:pt>
                <c:pt idx="6">
                  <c:v>236</c:v>
                </c:pt>
                <c:pt idx="9">
                  <c:v>211</c:v>
                </c:pt>
                <c:pt idx="12">
                  <c:v>193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4990</c:v>
                </c:pt>
                <c:pt idx="3">
                  <c:v>4903</c:v>
                </c:pt>
                <c:pt idx="6">
                  <c:v>4779</c:v>
                </c:pt>
                <c:pt idx="9">
                  <c:v>4874</c:v>
                </c:pt>
                <c:pt idx="12">
                  <c:v>4808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6476</c:v>
                </c:pt>
                <c:pt idx="3">
                  <c:v>6707</c:v>
                </c:pt>
                <c:pt idx="6">
                  <c:v>6662</c:v>
                </c:pt>
                <c:pt idx="9">
                  <c:v>6703</c:v>
                </c:pt>
                <c:pt idx="12">
                  <c:v>6640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8128256"/>
        <c:axId val="9813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8128256"/>
        <c:axId val="98130176"/>
      </c:lineChart>
      <c:catAx>
        <c:axId val="981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130176"/>
        <c:crosses val="autoZero"/>
        <c:auto val="1"/>
        <c:lblAlgn val="ctr"/>
        <c:lblOffset val="100"/>
        <c:tickLblSkip val="1"/>
        <c:tickMarkSkip val="1"/>
        <c:noMultiLvlLbl val="0"/>
      </c:catAx>
      <c:valAx>
        <c:axId val="981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6228352"/>
        <c:axId val="86574592"/>
      </c:scatterChart>
      <c:valAx>
        <c:axId val="86228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574592"/>
        <c:crosses val="autoZero"/>
        <c:crossBetween val="midCat"/>
      </c:valAx>
      <c:valAx>
        <c:axId val="86574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228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6.4</c:v>
                </c:pt>
                <c:pt idx="2">
                  <c:v>5</c:v>
                </c:pt>
                <c:pt idx="3">
                  <c:v>4.8</c:v>
                </c:pt>
                <c:pt idx="4">
                  <c:v>4.5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6.6</c:v>
                </c:pt>
              </c:numCache>
            </c:numRef>
          </c:xVal>
          <c:yVal>
            <c:numRef>
              <c:f>公会計指標分析・財政指標組合せ分析表!$K$77:$O$77</c:f>
              <c:numCache>
                <c:formatCode>#,##0.0;"▲ "#,##0.0</c:formatCode>
                <c:ptCount val="5"/>
                <c:pt idx="0">
                  <c:v>30.7</c:v>
                </c:pt>
                <c:pt idx="1">
                  <c:v>22.3</c:v>
                </c:pt>
                <c:pt idx="2">
                  <c:v>20.3</c:v>
                </c:pt>
                <c:pt idx="3">
                  <c:v>13</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6633856"/>
        <c:axId val="86717952"/>
      </c:scatterChart>
      <c:valAx>
        <c:axId val="86633856"/>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717952"/>
        <c:crosses val="autoZero"/>
        <c:crossBetween val="midCat"/>
      </c:valAx>
      <c:valAx>
        <c:axId val="86717952"/>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633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ｶ年平均で</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％であり、前年と比較して</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ｐ改善した。元利償還金の額は前年と比較して増加したものの、基準財政需要額に算入が見込まれる額が増加した為、実質的な公債費が減少し比率が改善した。今後も起債の新規発行抑制等により公債費が増大しないよう管理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等の将来負担額に対して、充当可能財源が潤沢であるため将来負担が発生していない。しかし、充当可能財源である基準財政需要額収入見込額については国の制度に依存するものであり、今後の動向に注意が必要である。また、基金残高については人口減少による減収等により収支が不足した場合の取り崩しが予想されることから、引き続き基金の残高管理や予算規模の適正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直近</a:t>
          </a:r>
          <a:r>
            <a:rPr kumimoji="1" lang="en-US" altLang="ja-JP" sz="1300">
              <a:latin typeface="ＭＳ Ｐゴシック"/>
            </a:rPr>
            <a:t>5</a:t>
          </a:r>
          <a:r>
            <a:rPr kumimoji="1" lang="ja-JP" altLang="en-US" sz="1300">
              <a:latin typeface="ＭＳ Ｐゴシック"/>
            </a:rPr>
            <a:t>年間（</a:t>
          </a:r>
          <a:r>
            <a:rPr kumimoji="1" lang="en-US" altLang="ja-JP" sz="1300">
              <a:latin typeface="ＭＳ Ｐゴシック"/>
            </a:rPr>
            <a:t>H24</a:t>
          </a:r>
          <a:r>
            <a:rPr kumimoji="1" lang="ja-JP" altLang="en-US" sz="1300">
              <a:latin typeface="ＭＳ Ｐゴシック"/>
            </a:rPr>
            <a:t>～</a:t>
          </a:r>
          <a:r>
            <a:rPr kumimoji="1" lang="en-US" altLang="ja-JP" sz="1300">
              <a:latin typeface="ＭＳ Ｐゴシック"/>
            </a:rPr>
            <a:t>H28</a:t>
          </a:r>
          <a:r>
            <a:rPr kumimoji="1" lang="ja-JP" altLang="en-US" sz="1300">
              <a:latin typeface="ＭＳ Ｐゴシック"/>
            </a:rPr>
            <a:t>）においては安定推移しており、全国平均、県内平均のいずれも上回っている。平成</a:t>
          </a:r>
          <a:r>
            <a:rPr kumimoji="1" lang="en-US" altLang="ja-JP" sz="1300">
              <a:latin typeface="ＭＳ Ｐゴシック"/>
            </a:rPr>
            <a:t>28</a:t>
          </a:r>
          <a:r>
            <a:rPr kumimoji="1" lang="ja-JP" altLang="en-US" sz="1300">
              <a:latin typeface="ＭＳ Ｐゴシック"/>
            </a:rPr>
            <a:t>年度においては社会福祉費や臨時財政対策債の償還金の増などにより「基準財政需要額」が増加したものの、地方税の増など「基準財政収入額」においても増加し、財政力指数は前年同となった。今後は高齢化により社会福祉費や高齢者保健福祉費の増加が見込まれることから、歳入の確保による財政基盤の安定を図り、指数の維持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41</xdr:row>
      <xdr:rowOff>129822</xdr:rowOff>
    </xdr:to>
    <xdr:cxnSp macro="">
      <xdr:nvCxnSpPr>
        <xdr:cNvPr id="68" name="直線コネクタ 67"/>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129822</xdr:rowOff>
    </xdr:from>
    <xdr:to>
      <xdr:col>6</xdr:col>
      <xdr:colOff>0</xdr:colOff>
      <xdr:row>41</xdr:row>
      <xdr:rowOff>143228</xdr:rowOff>
    </xdr:to>
    <xdr:cxnSp macro="">
      <xdr:nvCxnSpPr>
        <xdr:cNvPr id="71" name="直線コネクタ 70"/>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156633</xdr:rowOff>
    </xdr:to>
    <xdr:cxnSp macro="">
      <xdr:nvCxnSpPr>
        <xdr:cNvPr id="74" name="直線コネクタ 73"/>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156633</xdr:rowOff>
    </xdr:to>
    <xdr:cxnSp macro="">
      <xdr:nvCxnSpPr>
        <xdr:cNvPr id="77" name="直線コネクタ 76"/>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79022</xdr:rowOff>
    </xdr:from>
    <xdr:to>
      <xdr:col>7</xdr:col>
      <xdr:colOff>203200</xdr:colOff>
      <xdr:row>42</xdr:row>
      <xdr:rowOff>9172</xdr:rowOff>
    </xdr:to>
    <xdr:sp macro="" textlink="">
      <xdr:nvSpPr>
        <xdr:cNvPr id="87" name="円/楕円 86"/>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95549</xdr:rowOff>
    </xdr:from>
    <xdr:ext cx="762000" cy="259045"/>
    <xdr:sp macro="" textlink="">
      <xdr:nvSpPr>
        <xdr:cNvPr id="88"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79022</xdr:rowOff>
    </xdr:from>
    <xdr:to>
      <xdr:col>6</xdr:col>
      <xdr:colOff>50800</xdr:colOff>
      <xdr:row>42</xdr:row>
      <xdr:rowOff>9172</xdr:rowOff>
    </xdr:to>
    <xdr:sp macro="" textlink="">
      <xdr:nvSpPr>
        <xdr:cNvPr id="89" name="円/楕円 88"/>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90" name="テキスト ボックス 89"/>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経常収支比率については前年度と比較して</a:t>
          </a:r>
          <a:r>
            <a:rPr kumimoji="1" lang="en-US" altLang="ja-JP" sz="1300">
              <a:latin typeface="ＭＳ Ｐゴシック"/>
            </a:rPr>
            <a:t>2.8</a:t>
          </a:r>
          <a:r>
            <a:rPr kumimoji="1" lang="ja-JP" altLang="en-US" sz="1300">
              <a:latin typeface="ＭＳ Ｐゴシック"/>
            </a:rPr>
            <a:t>ｐ改善した。地方税（主に個人町民税、固定資産税）が増加したことで、経常経費に充当する一般財源が増加したことが要因である。全国平均及び県平均より数値は良好であるものの、人口減少による税収の減等の懸念要因があることから、今後とも事務事業の見直し等を進め、行財政改革への取り組みを通じて義務的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15494</xdr:rowOff>
    </xdr:from>
    <xdr:to>
      <xdr:col>7</xdr:col>
      <xdr:colOff>152400</xdr:colOff>
      <xdr:row>62</xdr:row>
      <xdr:rowOff>150622</xdr:rowOff>
    </xdr:to>
    <xdr:cxnSp macro="">
      <xdr:nvCxnSpPr>
        <xdr:cNvPr id="129" name="直線コネクタ 128"/>
        <xdr:cNvCxnSpPr/>
      </xdr:nvCxnSpPr>
      <xdr:spPr>
        <a:xfrm flipV="1">
          <a:off x="4114800" y="1064539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61468</xdr:rowOff>
    </xdr:from>
    <xdr:to>
      <xdr:col>6</xdr:col>
      <xdr:colOff>0</xdr:colOff>
      <xdr:row>62</xdr:row>
      <xdr:rowOff>150622</xdr:rowOff>
    </xdr:to>
    <xdr:cxnSp macro="">
      <xdr:nvCxnSpPr>
        <xdr:cNvPr id="132" name="直線コネクタ 131"/>
        <xdr:cNvCxnSpPr/>
      </xdr:nvCxnSpPr>
      <xdr:spPr>
        <a:xfrm>
          <a:off x="3225800" y="1051991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32512</xdr:rowOff>
    </xdr:from>
    <xdr:to>
      <xdr:col>4</xdr:col>
      <xdr:colOff>482600</xdr:colOff>
      <xdr:row>61</xdr:row>
      <xdr:rowOff>61468</xdr:rowOff>
    </xdr:to>
    <xdr:cxnSp macro="">
      <xdr:nvCxnSpPr>
        <xdr:cNvPr id="135" name="直線コネクタ 134"/>
        <xdr:cNvCxnSpPr/>
      </xdr:nvCxnSpPr>
      <xdr:spPr>
        <a:xfrm>
          <a:off x="2336800" y="104909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32512</xdr:rowOff>
    </xdr:from>
    <xdr:to>
      <xdr:col>3</xdr:col>
      <xdr:colOff>279400</xdr:colOff>
      <xdr:row>61</xdr:row>
      <xdr:rowOff>90424</xdr:rowOff>
    </xdr:to>
    <xdr:cxnSp macro="">
      <xdr:nvCxnSpPr>
        <xdr:cNvPr id="138" name="直線コネクタ 137"/>
        <xdr:cNvCxnSpPr/>
      </xdr:nvCxnSpPr>
      <xdr:spPr>
        <a:xfrm flipV="1">
          <a:off x="1447800" y="104909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136144</xdr:rowOff>
    </xdr:from>
    <xdr:to>
      <xdr:col>7</xdr:col>
      <xdr:colOff>203200</xdr:colOff>
      <xdr:row>62</xdr:row>
      <xdr:rowOff>66294</xdr:rowOff>
    </xdr:to>
    <xdr:sp macro="" textlink="">
      <xdr:nvSpPr>
        <xdr:cNvPr id="148" name="円/楕円 147"/>
        <xdr:cNvSpPr/>
      </xdr:nvSpPr>
      <xdr:spPr>
        <a:xfrm>
          <a:off x="49022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152671</xdr:rowOff>
    </xdr:from>
    <xdr:ext cx="762000" cy="259045"/>
    <xdr:sp macro="" textlink="">
      <xdr:nvSpPr>
        <xdr:cNvPr id="149" name="財政構造の弾力性該当値テキスト"/>
        <xdr:cNvSpPr txBox="1"/>
      </xdr:nvSpPr>
      <xdr:spPr>
        <a:xfrm>
          <a:off x="5041900" y="104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0" name="円/楕円 149"/>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51" name="テキスト ボックス 150"/>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10668</xdr:rowOff>
    </xdr:from>
    <xdr:to>
      <xdr:col>4</xdr:col>
      <xdr:colOff>533400</xdr:colOff>
      <xdr:row>61</xdr:row>
      <xdr:rowOff>112268</xdr:rowOff>
    </xdr:to>
    <xdr:sp macro="" textlink="">
      <xdr:nvSpPr>
        <xdr:cNvPr id="152" name="円/楕円 151"/>
        <xdr:cNvSpPr/>
      </xdr:nvSpPr>
      <xdr:spPr>
        <a:xfrm>
          <a:off x="3175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122445</xdr:rowOff>
    </xdr:from>
    <xdr:ext cx="762000" cy="259045"/>
    <xdr:sp macro="" textlink="">
      <xdr:nvSpPr>
        <xdr:cNvPr id="153" name="テキスト ボックス 152"/>
        <xdr:cNvSpPr txBox="1"/>
      </xdr:nvSpPr>
      <xdr:spPr>
        <a:xfrm>
          <a:off x="2844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153162</xdr:rowOff>
    </xdr:from>
    <xdr:to>
      <xdr:col>3</xdr:col>
      <xdr:colOff>330200</xdr:colOff>
      <xdr:row>61</xdr:row>
      <xdr:rowOff>83312</xdr:rowOff>
    </xdr:to>
    <xdr:sp macro="" textlink="">
      <xdr:nvSpPr>
        <xdr:cNvPr id="154" name="円/楕円 153"/>
        <xdr:cNvSpPr/>
      </xdr:nvSpPr>
      <xdr:spPr>
        <a:xfrm>
          <a:off x="2286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55" name="テキスト ボックス 15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6" name="円/楕円 155"/>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57" name="テキスト ボックス 156"/>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全国平均を下回ったものの、県平均については上回る結果となった。人件費については職員数や給与水準の適正化に努めており、前年度とほぼ同水準ながら、物件費については臨時職員への賃金及び委託料の増により、総体で増加している。今後は内部管理の徹底により経費を抑制し、業務の効率化を図っ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70865</xdr:rowOff>
    </xdr:from>
    <xdr:to>
      <xdr:col>7</xdr:col>
      <xdr:colOff>152400</xdr:colOff>
      <xdr:row>81</xdr:row>
      <xdr:rowOff>73693</xdr:rowOff>
    </xdr:to>
    <xdr:cxnSp macro="">
      <xdr:nvCxnSpPr>
        <xdr:cNvPr id="191" name="直線コネクタ 190"/>
        <xdr:cNvCxnSpPr/>
      </xdr:nvCxnSpPr>
      <xdr:spPr>
        <a:xfrm>
          <a:off x="4114800" y="13958315"/>
          <a:ext cx="8382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58471</xdr:rowOff>
    </xdr:from>
    <xdr:ext cx="762000" cy="259045"/>
    <xdr:sp macro="" textlink="">
      <xdr:nvSpPr>
        <xdr:cNvPr id="192" name="人件費・物件費等の状況平均値テキスト"/>
        <xdr:cNvSpPr txBox="1"/>
      </xdr:nvSpPr>
      <xdr:spPr>
        <a:xfrm>
          <a:off x="5041900" y="13945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67644</xdr:rowOff>
    </xdr:from>
    <xdr:to>
      <xdr:col>6</xdr:col>
      <xdr:colOff>0</xdr:colOff>
      <xdr:row>81</xdr:row>
      <xdr:rowOff>70865</xdr:rowOff>
    </xdr:to>
    <xdr:cxnSp macro="">
      <xdr:nvCxnSpPr>
        <xdr:cNvPr id="194" name="直線コネクタ 193"/>
        <xdr:cNvCxnSpPr/>
      </xdr:nvCxnSpPr>
      <xdr:spPr>
        <a:xfrm>
          <a:off x="3225800" y="13955094"/>
          <a:ext cx="889000" cy="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7962</xdr:rowOff>
    </xdr:from>
    <xdr:to>
      <xdr:col>6</xdr:col>
      <xdr:colOff>50800</xdr:colOff>
      <xdr:row>81</xdr:row>
      <xdr:rowOff>109562</xdr:rowOff>
    </xdr:to>
    <xdr:sp macro="" textlink="">
      <xdr:nvSpPr>
        <xdr:cNvPr id="195" name="フローチャート : 判断 194"/>
        <xdr:cNvSpPr/>
      </xdr:nvSpPr>
      <xdr:spPr>
        <a:xfrm>
          <a:off x="4064000" y="1389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119739</xdr:rowOff>
    </xdr:from>
    <xdr:ext cx="736600" cy="259045"/>
    <xdr:sp macro="" textlink="">
      <xdr:nvSpPr>
        <xdr:cNvPr id="196" name="テキスト ボックス 195"/>
        <xdr:cNvSpPr txBox="1"/>
      </xdr:nvSpPr>
      <xdr:spPr>
        <a:xfrm>
          <a:off x="3733800" y="1366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66460</xdr:rowOff>
    </xdr:from>
    <xdr:to>
      <xdr:col>4</xdr:col>
      <xdr:colOff>482600</xdr:colOff>
      <xdr:row>81</xdr:row>
      <xdr:rowOff>67644</xdr:rowOff>
    </xdr:to>
    <xdr:cxnSp macro="">
      <xdr:nvCxnSpPr>
        <xdr:cNvPr id="197" name="直線コネクタ 196"/>
        <xdr:cNvCxnSpPr/>
      </xdr:nvCxnSpPr>
      <xdr:spPr>
        <a:xfrm>
          <a:off x="2336800" y="13953910"/>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62326</xdr:rowOff>
    </xdr:from>
    <xdr:to>
      <xdr:col>3</xdr:col>
      <xdr:colOff>279400</xdr:colOff>
      <xdr:row>81</xdr:row>
      <xdr:rowOff>66460</xdr:rowOff>
    </xdr:to>
    <xdr:cxnSp macro="">
      <xdr:nvCxnSpPr>
        <xdr:cNvPr id="200" name="直線コネクタ 199"/>
        <xdr:cNvCxnSpPr/>
      </xdr:nvCxnSpPr>
      <xdr:spPr>
        <a:xfrm>
          <a:off x="1447800" y="13949776"/>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22893</xdr:rowOff>
    </xdr:from>
    <xdr:to>
      <xdr:col>7</xdr:col>
      <xdr:colOff>203200</xdr:colOff>
      <xdr:row>81</xdr:row>
      <xdr:rowOff>124493</xdr:rowOff>
    </xdr:to>
    <xdr:sp macro="" textlink="">
      <xdr:nvSpPr>
        <xdr:cNvPr id="210" name="円/楕円 209"/>
        <xdr:cNvSpPr/>
      </xdr:nvSpPr>
      <xdr:spPr>
        <a:xfrm>
          <a:off x="4902200" y="139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115620</xdr:rowOff>
    </xdr:from>
    <xdr:ext cx="762000" cy="259045"/>
    <xdr:sp macro="" textlink="">
      <xdr:nvSpPr>
        <xdr:cNvPr id="211" name="人件費・物件費等の状況該当値テキスト"/>
        <xdr:cNvSpPr txBox="1"/>
      </xdr:nvSpPr>
      <xdr:spPr>
        <a:xfrm>
          <a:off x="5041900" y="138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20065</xdr:rowOff>
    </xdr:from>
    <xdr:to>
      <xdr:col>6</xdr:col>
      <xdr:colOff>50800</xdr:colOff>
      <xdr:row>81</xdr:row>
      <xdr:rowOff>121665</xdr:rowOff>
    </xdr:to>
    <xdr:sp macro="" textlink="">
      <xdr:nvSpPr>
        <xdr:cNvPr id="212" name="円/楕円 211"/>
        <xdr:cNvSpPr/>
      </xdr:nvSpPr>
      <xdr:spPr>
        <a:xfrm>
          <a:off x="4064000" y="139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106442</xdr:rowOff>
    </xdr:from>
    <xdr:ext cx="736600" cy="259045"/>
    <xdr:sp macro="" textlink="">
      <xdr:nvSpPr>
        <xdr:cNvPr id="213" name="テキスト ボックス 212"/>
        <xdr:cNvSpPr txBox="1"/>
      </xdr:nvSpPr>
      <xdr:spPr>
        <a:xfrm>
          <a:off x="3733800" y="1399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16844</xdr:rowOff>
    </xdr:from>
    <xdr:to>
      <xdr:col>4</xdr:col>
      <xdr:colOff>533400</xdr:colOff>
      <xdr:row>81</xdr:row>
      <xdr:rowOff>118444</xdr:rowOff>
    </xdr:to>
    <xdr:sp macro="" textlink="">
      <xdr:nvSpPr>
        <xdr:cNvPr id="214" name="円/楕円 213"/>
        <xdr:cNvSpPr/>
      </xdr:nvSpPr>
      <xdr:spPr>
        <a:xfrm>
          <a:off x="3175000" y="139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103221</xdr:rowOff>
    </xdr:from>
    <xdr:ext cx="762000" cy="259045"/>
    <xdr:sp macro="" textlink="">
      <xdr:nvSpPr>
        <xdr:cNvPr id="215" name="テキスト ボックス 214"/>
        <xdr:cNvSpPr txBox="1"/>
      </xdr:nvSpPr>
      <xdr:spPr>
        <a:xfrm>
          <a:off x="2844800" y="1399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15660</xdr:rowOff>
    </xdr:from>
    <xdr:to>
      <xdr:col>3</xdr:col>
      <xdr:colOff>330200</xdr:colOff>
      <xdr:row>81</xdr:row>
      <xdr:rowOff>117260</xdr:rowOff>
    </xdr:to>
    <xdr:sp macro="" textlink="">
      <xdr:nvSpPr>
        <xdr:cNvPr id="216" name="円/楕円 215"/>
        <xdr:cNvSpPr/>
      </xdr:nvSpPr>
      <xdr:spPr>
        <a:xfrm>
          <a:off x="2286000" y="139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102037</xdr:rowOff>
    </xdr:from>
    <xdr:ext cx="762000" cy="259045"/>
    <xdr:sp macro="" textlink="">
      <xdr:nvSpPr>
        <xdr:cNvPr id="217" name="テキスト ボックス 216"/>
        <xdr:cNvSpPr txBox="1"/>
      </xdr:nvSpPr>
      <xdr:spPr>
        <a:xfrm>
          <a:off x="1955800" y="139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11526</xdr:rowOff>
    </xdr:from>
    <xdr:to>
      <xdr:col>2</xdr:col>
      <xdr:colOff>127000</xdr:colOff>
      <xdr:row>81</xdr:row>
      <xdr:rowOff>113126</xdr:rowOff>
    </xdr:to>
    <xdr:sp macro="" textlink="">
      <xdr:nvSpPr>
        <xdr:cNvPr id="218" name="円/楕円 217"/>
        <xdr:cNvSpPr/>
      </xdr:nvSpPr>
      <xdr:spPr>
        <a:xfrm>
          <a:off x="1397000" y="138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97903</xdr:rowOff>
    </xdr:from>
    <xdr:ext cx="762000" cy="259045"/>
    <xdr:sp macro="" textlink="">
      <xdr:nvSpPr>
        <xdr:cNvPr id="219" name="テキスト ボックス 218"/>
        <xdr:cNvSpPr txBox="1"/>
      </xdr:nvSpPr>
      <xdr:spPr>
        <a:xfrm>
          <a:off x="1066800" y="1398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類似団体平均とほぼ同水準で推移しており、全国町村平均とも乖離はほぼない。今後も各種手当を含め給与の適正化を図っていく。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31750</xdr:rowOff>
    </xdr:to>
    <xdr:cxnSp macro="">
      <xdr:nvCxnSpPr>
        <xdr:cNvPr id="255" name="直線コネクタ 254"/>
        <xdr:cNvCxnSpPr/>
      </xdr:nvCxnSpPr>
      <xdr:spPr>
        <a:xfrm flipV="1">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6"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43241</xdr:rowOff>
    </xdr:to>
    <xdr:cxnSp macro="">
      <xdr:nvCxnSpPr>
        <xdr:cNvPr id="258" name="直線コネクタ 257"/>
        <xdr:cNvCxnSpPr/>
      </xdr:nvCxnSpPr>
      <xdr:spPr>
        <a:xfrm flipV="1">
          <a:off x="15290800" y="146050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9" name="フローチャート : 判断 258"/>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58256</xdr:rowOff>
    </xdr:from>
    <xdr:ext cx="736600" cy="259045"/>
    <xdr:sp macro="" textlink="">
      <xdr:nvSpPr>
        <xdr:cNvPr id="260" name="テキスト ボックス 259"/>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145748</xdr:rowOff>
    </xdr:from>
    <xdr:to>
      <xdr:col>22</xdr:col>
      <xdr:colOff>203200</xdr:colOff>
      <xdr:row>85</xdr:row>
      <xdr:rowOff>43241</xdr:rowOff>
    </xdr:to>
    <xdr:cxnSp macro="">
      <xdr:nvCxnSpPr>
        <xdr:cNvPr id="261" name="直線コネクタ 260"/>
        <xdr:cNvCxnSpPr/>
      </xdr:nvCxnSpPr>
      <xdr:spPr>
        <a:xfrm>
          <a:off x="14401800" y="1454754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12293</xdr:rowOff>
    </xdr:from>
    <xdr:ext cx="762000" cy="259045"/>
    <xdr:sp macro="" textlink="">
      <xdr:nvSpPr>
        <xdr:cNvPr id="263" name="テキスト ボックス 262"/>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89</xdr:row>
      <xdr:rowOff>92832</xdr:rowOff>
    </xdr:to>
    <xdr:cxnSp macro="">
      <xdr:nvCxnSpPr>
        <xdr:cNvPr id="264" name="直線コネクタ 263"/>
        <xdr:cNvCxnSpPr/>
      </xdr:nvCxnSpPr>
      <xdr:spPr>
        <a:xfrm flipV="1">
          <a:off x="13512800" y="1454754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66" name="テキスト ボックス 265"/>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74" name="円/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75"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6" name="円/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7" name="テキスト ボックス 27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163891</xdr:rowOff>
    </xdr:from>
    <xdr:to>
      <xdr:col>22</xdr:col>
      <xdr:colOff>254000</xdr:colOff>
      <xdr:row>85</xdr:row>
      <xdr:rowOff>94041</xdr:rowOff>
    </xdr:to>
    <xdr:sp macro="" textlink="">
      <xdr:nvSpPr>
        <xdr:cNvPr id="278" name="円/楕円 277"/>
        <xdr:cNvSpPr/>
      </xdr:nvSpPr>
      <xdr:spPr>
        <a:xfrm>
          <a:off x="15240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78818</xdr:rowOff>
    </xdr:from>
    <xdr:ext cx="762000" cy="259045"/>
    <xdr:sp macro="" textlink="">
      <xdr:nvSpPr>
        <xdr:cNvPr id="279" name="テキスト ボックス 278"/>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0" name="円/楕円 279"/>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1" name="テキスト ボックス 280"/>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2" name="円/楕円 281"/>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153809</xdr:rowOff>
    </xdr:from>
    <xdr:ext cx="762000" cy="259045"/>
    <xdr:sp macro="" textlink="">
      <xdr:nvSpPr>
        <xdr:cNvPr id="283" name="テキスト ボックス 282"/>
        <xdr:cNvSpPr txBox="1"/>
      </xdr:nvSpPr>
      <xdr:spPr>
        <a:xfrm>
          <a:off x="13131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全国平均、県平均いずれも下回る水準である。</a:t>
          </a:r>
          <a:endParaRPr kumimoji="1" lang="en-US" altLang="ja-JP" sz="1300">
            <a:latin typeface="ＭＳ Ｐゴシック"/>
          </a:endParaRPr>
        </a:p>
        <a:p>
          <a:r>
            <a:rPr kumimoji="1" lang="ja-JP" altLang="en-US" sz="1300">
              <a:latin typeface="ＭＳ Ｐゴシック"/>
            </a:rPr>
            <a:t>今後も引き続き事務の合理化、効率化に努め、適正な職員数の管理を行っていく。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74476</xdr:rowOff>
    </xdr:from>
    <xdr:to>
      <xdr:col>24</xdr:col>
      <xdr:colOff>558800</xdr:colOff>
      <xdr:row>59</xdr:row>
      <xdr:rowOff>84818</xdr:rowOff>
    </xdr:to>
    <xdr:cxnSp macro="">
      <xdr:nvCxnSpPr>
        <xdr:cNvPr id="320" name="直線コネクタ 319"/>
        <xdr:cNvCxnSpPr/>
      </xdr:nvCxnSpPr>
      <xdr:spPr>
        <a:xfrm>
          <a:off x="16179800" y="10190026"/>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57241</xdr:rowOff>
    </xdr:from>
    <xdr:to>
      <xdr:col>23</xdr:col>
      <xdr:colOff>406400</xdr:colOff>
      <xdr:row>59</xdr:row>
      <xdr:rowOff>74476</xdr:rowOff>
    </xdr:to>
    <xdr:cxnSp macro="">
      <xdr:nvCxnSpPr>
        <xdr:cNvPr id="323" name="直線コネクタ 322"/>
        <xdr:cNvCxnSpPr/>
      </xdr:nvCxnSpPr>
      <xdr:spPr>
        <a:xfrm>
          <a:off x="15290800" y="101727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4" name="フローチャート : 判断 323"/>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5" name="テキスト ボックス 324"/>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57241</xdr:rowOff>
    </xdr:from>
    <xdr:to>
      <xdr:col>22</xdr:col>
      <xdr:colOff>203200</xdr:colOff>
      <xdr:row>59</xdr:row>
      <xdr:rowOff>65859</xdr:rowOff>
    </xdr:to>
    <xdr:cxnSp macro="">
      <xdr:nvCxnSpPr>
        <xdr:cNvPr id="326" name="直線コネクタ 325"/>
        <xdr:cNvCxnSpPr/>
      </xdr:nvCxnSpPr>
      <xdr:spPr>
        <a:xfrm flipV="1">
          <a:off x="14401800" y="101727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8" name="テキスト ボックス 327"/>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48623</xdr:rowOff>
    </xdr:from>
    <xdr:to>
      <xdr:col>21</xdr:col>
      <xdr:colOff>0</xdr:colOff>
      <xdr:row>59</xdr:row>
      <xdr:rowOff>65859</xdr:rowOff>
    </xdr:to>
    <xdr:cxnSp macro="">
      <xdr:nvCxnSpPr>
        <xdr:cNvPr id="329" name="直線コネクタ 328"/>
        <xdr:cNvCxnSpPr/>
      </xdr:nvCxnSpPr>
      <xdr:spPr>
        <a:xfrm>
          <a:off x="13512800" y="101641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1" name="テキスト ボックス 330"/>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3" name="テキスト ボックス 332"/>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34018</xdr:rowOff>
    </xdr:from>
    <xdr:to>
      <xdr:col>24</xdr:col>
      <xdr:colOff>609600</xdr:colOff>
      <xdr:row>59</xdr:row>
      <xdr:rowOff>135618</xdr:rowOff>
    </xdr:to>
    <xdr:sp macro="" textlink="">
      <xdr:nvSpPr>
        <xdr:cNvPr id="339" name="円/楕円 338"/>
        <xdr:cNvSpPr/>
      </xdr:nvSpPr>
      <xdr:spPr>
        <a:xfrm>
          <a:off x="169672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50545</xdr:rowOff>
    </xdr:from>
    <xdr:ext cx="762000" cy="259045"/>
    <xdr:sp macro="" textlink="">
      <xdr:nvSpPr>
        <xdr:cNvPr id="340" name="定員管理の状況該当値テキスト"/>
        <xdr:cNvSpPr txBox="1"/>
      </xdr:nvSpPr>
      <xdr:spPr>
        <a:xfrm>
          <a:off x="17106900" y="999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23676</xdr:rowOff>
    </xdr:from>
    <xdr:to>
      <xdr:col>23</xdr:col>
      <xdr:colOff>457200</xdr:colOff>
      <xdr:row>59</xdr:row>
      <xdr:rowOff>125276</xdr:rowOff>
    </xdr:to>
    <xdr:sp macro="" textlink="">
      <xdr:nvSpPr>
        <xdr:cNvPr id="341" name="円/楕円 340"/>
        <xdr:cNvSpPr/>
      </xdr:nvSpPr>
      <xdr:spPr>
        <a:xfrm>
          <a:off x="16129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135453</xdr:rowOff>
    </xdr:from>
    <xdr:ext cx="736600" cy="259045"/>
    <xdr:sp macro="" textlink="">
      <xdr:nvSpPr>
        <xdr:cNvPr id="342" name="テキスト ボックス 341"/>
        <xdr:cNvSpPr txBox="1"/>
      </xdr:nvSpPr>
      <xdr:spPr>
        <a:xfrm>
          <a:off x="15798800" y="990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6441</xdr:rowOff>
    </xdr:from>
    <xdr:to>
      <xdr:col>22</xdr:col>
      <xdr:colOff>254000</xdr:colOff>
      <xdr:row>59</xdr:row>
      <xdr:rowOff>108041</xdr:rowOff>
    </xdr:to>
    <xdr:sp macro="" textlink="">
      <xdr:nvSpPr>
        <xdr:cNvPr id="343" name="円/楕円 342"/>
        <xdr:cNvSpPr/>
      </xdr:nvSpPr>
      <xdr:spPr>
        <a:xfrm>
          <a:off x="15240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118218</xdr:rowOff>
    </xdr:from>
    <xdr:ext cx="762000" cy="259045"/>
    <xdr:sp macro="" textlink="">
      <xdr:nvSpPr>
        <xdr:cNvPr id="344" name="テキスト ボックス 343"/>
        <xdr:cNvSpPr txBox="1"/>
      </xdr:nvSpPr>
      <xdr:spPr>
        <a:xfrm>
          <a:off x="14909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15059</xdr:rowOff>
    </xdr:from>
    <xdr:to>
      <xdr:col>21</xdr:col>
      <xdr:colOff>50800</xdr:colOff>
      <xdr:row>59</xdr:row>
      <xdr:rowOff>116659</xdr:rowOff>
    </xdr:to>
    <xdr:sp macro="" textlink="">
      <xdr:nvSpPr>
        <xdr:cNvPr id="345" name="円/楕円 344"/>
        <xdr:cNvSpPr/>
      </xdr:nvSpPr>
      <xdr:spPr>
        <a:xfrm>
          <a:off x="14351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126836</xdr:rowOff>
    </xdr:from>
    <xdr:ext cx="762000" cy="259045"/>
    <xdr:sp macro="" textlink="">
      <xdr:nvSpPr>
        <xdr:cNvPr id="346" name="テキスト ボックス 345"/>
        <xdr:cNvSpPr txBox="1"/>
      </xdr:nvSpPr>
      <xdr:spPr>
        <a:xfrm>
          <a:off x="14020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169273</xdr:rowOff>
    </xdr:from>
    <xdr:to>
      <xdr:col>19</xdr:col>
      <xdr:colOff>533400</xdr:colOff>
      <xdr:row>59</xdr:row>
      <xdr:rowOff>99423</xdr:rowOff>
    </xdr:to>
    <xdr:sp macro="" textlink="">
      <xdr:nvSpPr>
        <xdr:cNvPr id="347" name="円/楕円 346"/>
        <xdr:cNvSpPr/>
      </xdr:nvSpPr>
      <xdr:spPr>
        <a:xfrm>
          <a:off x="13462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109600</xdr:rowOff>
    </xdr:from>
    <xdr:ext cx="762000" cy="259045"/>
    <xdr:sp macro="" textlink="">
      <xdr:nvSpPr>
        <xdr:cNvPr id="348" name="テキスト ボックス 347"/>
        <xdr:cNvSpPr txBox="1"/>
      </xdr:nvSpPr>
      <xdr:spPr>
        <a:xfrm>
          <a:off x="13131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前年と比較し若干の増となったが、既存の地方債のうち基準財政需要額に算入されるものの割合が増加した為、町が負担する実質の公債費は減少し実質公債費比率は低下した。今後も起債の新規発行の抑制等により管理徹底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117348</xdr:rowOff>
    </xdr:to>
    <xdr:cxnSp macro="">
      <xdr:nvCxnSpPr>
        <xdr:cNvPr id="379" name="直線コネクタ 378"/>
        <xdr:cNvCxnSpPr/>
      </xdr:nvCxnSpPr>
      <xdr:spPr>
        <a:xfrm flipV="1">
          <a:off x="16179800" y="69608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40</xdr:row>
      <xdr:rowOff>127000</xdr:rowOff>
    </xdr:to>
    <xdr:cxnSp macro="">
      <xdr:nvCxnSpPr>
        <xdr:cNvPr id="382" name="直線コネクタ 381"/>
        <xdr:cNvCxnSpPr/>
      </xdr:nvCxnSpPr>
      <xdr:spPr>
        <a:xfrm flipV="1">
          <a:off x="15290800" y="697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163068</xdr:rowOff>
    </xdr:from>
    <xdr:to>
      <xdr:col>23</xdr:col>
      <xdr:colOff>457200</xdr:colOff>
      <xdr:row>41</xdr:row>
      <xdr:rowOff>93218</xdr:rowOff>
    </xdr:to>
    <xdr:sp macro="" textlink="">
      <xdr:nvSpPr>
        <xdr:cNvPr id="383" name="フローチャート : 判断 382"/>
        <xdr:cNvSpPr/>
      </xdr:nvSpPr>
      <xdr:spPr>
        <a:xfrm>
          <a:off x="16129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77995</xdr:rowOff>
    </xdr:from>
    <xdr:ext cx="736600" cy="259045"/>
    <xdr:sp macro="" textlink="">
      <xdr:nvSpPr>
        <xdr:cNvPr id="384" name="テキスト ボックス 383"/>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23114</xdr:rowOff>
    </xdr:to>
    <xdr:cxnSp macro="">
      <xdr:nvCxnSpPr>
        <xdr:cNvPr id="385" name="直線コネクタ 384"/>
        <xdr:cNvCxnSpPr/>
      </xdr:nvCxnSpPr>
      <xdr:spPr>
        <a:xfrm flipV="1">
          <a:off x="14401800" y="69850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7" name="テキスト ボックス 386"/>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23114</xdr:rowOff>
    </xdr:from>
    <xdr:to>
      <xdr:col>21</xdr:col>
      <xdr:colOff>0</xdr:colOff>
      <xdr:row>41</xdr:row>
      <xdr:rowOff>76200</xdr:rowOff>
    </xdr:to>
    <xdr:cxnSp macro="">
      <xdr:nvCxnSpPr>
        <xdr:cNvPr id="388" name="直線コネクタ 387"/>
        <xdr:cNvCxnSpPr/>
      </xdr:nvCxnSpPr>
      <xdr:spPr>
        <a:xfrm flipV="1">
          <a:off x="13512800" y="70525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2" name="テキスト ボックス 39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8" name="円/楕円 397"/>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399"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400" name="円/楕円 399"/>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401" name="テキスト ボックス 400"/>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2" name="円/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3" name="テキスト ボックス 402"/>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4" name="円/楕円 403"/>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5" name="テキスト ボックス 404"/>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6" name="円/楕円 405"/>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7" name="テキスト ボックス 406"/>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3"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4" name="フローチャート : 判断 443"/>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11490</xdr:rowOff>
    </xdr:from>
    <xdr:to>
      <xdr:col>23</xdr:col>
      <xdr:colOff>457200</xdr:colOff>
      <xdr:row>14</xdr:row>
      <xdr:rowOff>113090</xdr:rowOff>
    </xdr:to>
    <xdr:sp macro="" textlink="">
      <xdr:nvSpPr>
        <xdr:cNvPr id="445" name="フローチャート : 判断 444"/>
        <xdr:cNvSpPr/>
      </xdr:nvSpPr>
      <xdr:spPr>
        <a:xfrm>
          <a:off x="16129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123267</xdr:rowOff>
    </xdr:from>
    <xdr:ext cx="736600" cy="259045"/>
    <xdr:sp macro="" textlink="">
      <xdr:nvSpPr>
        <xdr:cNvPr id="446" name="テキスト ボックス 445"/>
        <xdr:cNvSpPr txBox="1"/>
      </xdr:nvSpPr>
      <xdr:spPr>
        <a:xfrm>
          <a:off x="15798800" y="218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7" name="フローチャート : 判断 446"/>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8" name="テキスト ボックス 447"/>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9" name="フローチャート : 判断 44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0" name="テキスト ボックス 44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1" name="フローチャート : 判断 45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2" name="テキスト ボックス 45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ほぼ同水準にて推移し、全国平均、県平均、類似団体平均を下回っている。指定管理者制度の導入による直営事業から民間委託への切り替え等、今後も事務の効率化に努め、職員数の適正化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146050</xdr:rowOff>
    </xdr:to>
    <xdr:cxnSp macro="">
      <xdr:nvCxnSpPr>
        <xdr:cNvPr id="66" name="直線コネクタ 65"/>
        <xdr:cNvCxnSpPr/>
      </xdr:nvCxnSpPr>
      <xdr:spPr>
        <a:xfrm flipV="1">
          <a:off x="3987800" y="613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36</xdr:row>
      <xdr:rowOff>50800</xdr:rowOff>
    </xdr:to>
    <xdr:cxnSp macro="">
      <xdr:nvCxnSpPr>
        <xdr:cNvPr id="69" name="直線コネクタ 68"/>
        <xdr:cNvCxnSpPr/>
      </xdr:nvCxnSpPr>
      <xdr:spPr>
        <a:xfrm flipV="1">
          <a:off x="3098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70" name="フローチャート :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50800</xdr:rowOff>
    </xdr:to>
    <xdr:cxnSp macro="">
      <xdr:nvCxnSpPr>
        <xdr:cNvPr id="72" name="直線コネクタ 71"/>
        <xdr:cNvCxnSpPr/>
      </xdr:nvCxnSpPr>
      <xdr:spPr>
        <a:xfrm>
          <a:off x="2209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96520</xdr:rowOff>
    </xdr:to>
    <xdr:cxnSp macro="">
      <xdr:nvCxnSpPr>
        <xdr:cNvPr id="75" name="直線コネクタ 74"/>
        <xdr:cNvCxnSpPr/>
      </xdr:nvCxnSpPr>
      <xdr:spPr>
        <a:xfrm flipV="1">
          <a:off x="1320800" y="6192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5" name="円/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95250</xdr:rowOff>
    </xdr:from>
    <xdr:to>
      <xdr:col>5</xdr:col>
      <xdr:colOff>600075</xdr:colOff>
      <xdr:row>36</xdr:row>
      <xdr:rowOff>25400</xdr:rowOff>
    </xdr:to>
    <xdr:sp macro="" textlink="">
      <xdr:nvSpPr>
        <xdr:cNvPr id="87" name="円/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全国平均、県平均及び類似団体平均のいずれよりも高い水準となっている。指定管理者制度の導入により職員人件費から委託料（物件費）へのシフトが起き、人件費が低く抑えられる反面、物件費が上昇傾向にある。今後も引き続き民間委託による事務効率化を推進しながら、委託内容や方法については精査を行い、適正な指定管理料での運営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67128</xdr:rowOff>
    </xdr:from>
    <xdr:to>
      <xdr:col>24</xdr:col>
      <xdr:colOff>31750</xdr:colOff>
      <xdr:row>20</xdr:row>
      <xdr:rowOff>132443</xdr:rowOff>
    </xdr:to>
    <xdr:cxnSp macro="">
      <xdr:nvCxnSpPr>
        <xdr:cNvPr id="129" name="直線コネクタ 128"/>
        <xdr:cNvCxnSpPr/>
      </xdr:nvCxnSpPr>
      <xdr:spPr>
        <a:xfrm>
          <a:off x="15671800" y="3496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118836</xdr:rowOff>
    </xdr:from>
    <xdr:to>
      <xdr:col>22</xdr:col>
      <xdr:colOff>565150</xdr:colOff>
      <xdr:row>20</xdr:row>
      <xdr:rowOff>67128</xdr:rowOff>
    </xdr:to>
    <xdr:cxnSp macro="">
      <xdr:nvCxnSpPr>
        <xdr:cNvPr id="132" name="直線コネクタ 131"/>
        <xdr:cNvCxnSpPr/>
      </xdr:nvCxnSpPr>
      <xdr:spPr>
        <a:xfrm>
          <a:off x="14782800" y="3376386"/>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157843</xdr:rowOff>
    </xdr:from>
    <xdr:to>
      <xdr:col>22</xdr:col>
      <xdr:colOff>615950</xdr:colOff>
      <xdr:row>17</xdr:row>
      <xdr:rowOff>87993</xdr:rowOff>
    </xdr:to>
    <xdr:sp macro="" textlink="">
      <xdr:nvSpPr>
        <xdr:cNvPr id="133" name="フローチャート :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98170</xdr:rowOff>
    </xdr:from>
    <xdr:ext cx="736600" cy="259045"/>
    <xdr:sp macro="" textlink="">
      <xdr:nvSpPr>
        <xdr:cNvPr id="134" name="テキスト ボックス 133"/>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107950</xdr:rowOff>
    </xdr:from>
    <xdr:to>
      <xdr:col>21</xdr:col>
      <xdr:colOff>361950</xdr:colOff>
      <xdr:row>19</xdr:row>
      <xdr:rowOff>118836</xdr:rowOff>
    </xdr:to>
    <xdr:cxnSp macro="">
      <xdr:nvCxnSpPr>
        <xdr:cNvPr id="135" name="直線コネクタ 134"/>
        <xdr:cNvCxnSpPr/>
      </xdr:nvCxnSpPr>
      <xdr:spPr>
        <a:xfrm>
          <a:off x="13893800" y="3365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64407</xdr:rowOff>
    </xdr:from>
    <xdr:to>
      <xdr:col>20</xdr:col>
      <xdr:colOff>158750</xdr:colOff>
      <xdr:row>19</xdr:row>
      <xdr:rowOff>107950</xdr:rowOff>
    </xdr:to>
    <xdr:cxnSp macro="">
      <xdr:nvCxnSpPr>
        <xdr:cNvPr id="138" name="直線コネクタ 137"/>
        <xdr:cNvCxnSpPr/>
      </xdr:nvCxnSpPr>
      <xdr:spPr>
        <a:xfrm>
          <a:off x="13004800" y="3321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81643</xdr:rowOff>
    </xdr:from>
    <xdr:to>
      <xdr:col>24</xdr:col>
      <xdr:colOff>82550</xdr:colOff>
      <xdr:row>21</xdr:row>
      <xdr:rowOff>11793</xdr:rowOff>
    </xdr:to>
    <xdr:sp macro="" textlink="">
      <xdr:nvSpPr>
        <xdr:cNvPr id="148" name="円/楕円 147"/>
        <xdr:cNvSpPr/>
      </xdr:nvSpPr>
      <xdr:spPr>
        <a:xfrm>
          <a:off x="164592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53720</xdr:rowOff>
    </xdr:from>
    <xdr:ext cx="762000" cy="259045"/>
    <xdr:sp macro="" textlink="">
      <xdr:nvSpPr>
        <xdr:cNvPr id="149" name="物件費該当値テキスト"/>
        <xdr:cNvSpPr txBox="1"/>
      </xdr:nvSpPr>
      <xdr:spPr>
        <a:xfrm>
          <a:off x="16598900" y="348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16328</xdr:rowOff>
    </xdr:from>
    <xdr:to>
      <xdr:col>22</xdr:col>
      <xdr:colOff>615950</xdr:colOff>
      <xdr:row>20</xdr:row>
      <xdr:rowOff>117928</xdr:rowOff>
    </xdr:to>
    <xdr:sp macro="" textlink="">
      <xdr:nvSpPr>
        <xdr:cNvPr id="150" name="円/楕円 149"/>
        <xdr:cNvSpPr/>
      </xdr:nvSpPr>
      <xdr:spPr>
        <a:xfrm>
          <a:off x="15621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102705</xdr:rowOff>
    </xdr:from>
    <xdr:ext cx="736600" cy="259045"/>
    <xdr:sp macro="" textlink="">
      <xdr:nvSpPr>
        <xdr:cNvPr id="151" name="テキスト ボックス 150"/>
        <xdr:cNvSpPr txBox="1"/>
      </xdr:nvSpPr>
      <xdr:spPr>
        <a:xfrm>
          <a:off x="15290800" y="353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68036</xdr:rowOff>
    </xdr:from>
    <xdr:to>
      <xdr:col>21</xdr:col>
      <xdr:colOff>412750</xdr:colOff>
      <xdr:row>19</xdr:row>
      <xdr:rowOff>169636</xdr:rowOff>
    </xdr:to>
    <xdr:sp macro="" textlink="">
      <xdr:nvSpPr>
        <xdr:cNvPr id="152" name="円/楕円 151"/>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154413</xdr:rowOff>
    </xdr:from>
    <xdr:ext cx="762000" cy="259045"/>
    <xdr:sp macro="" textlink="">
      <xdr:nvSpPr>
        <xdr:cNvPr id="153" name="テキスト ボックス 152"/>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57150</xdr:rowOff>
    </xdr:from>
    <xdr:to>
      <xdr:col>20</xdr:col>
      <xdr:colOff>209550</xdr:colOff>
      <xdr:row>19</xdr:row>
      <xdr:rowOff>158750</xdr:rowOff>
    </xdr:to>
    <xdr:sp macro="" textlink="">
      <xdr:nvSpPr>
        <xdr:cNvPr id="154" name="円/楕円 153"/>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143527</xdr:rowOff>
    </xdr:from>
    <xdr:ext cx="762000" cy="259045"/>
    <xdr:sp macro="" textlink="">
      <xdr:nvSpPr>
        <xdr:cNvPr id="155" name="テキスト ボックス 154"/>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13607</xdr:rowOff>
    </xdr:from>
    <xdr:to>
      <xdr:col>19</xdr:col>
      <xdr:colOff>6350</xdr:colOff>
      <xdr:row>19</xdr:row>
      <xdr:rowOff>115207</xdr:rowOff>
    </xdr:to>
    <xdr:sp macro="" textlink="">
      <xdr:nvSpPr>
        <xdr:cNvPr id="156" name="円/楕円 155"/>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99984</xdr:rowOff>
    </xdr:from>
    <xdr:ext cx="762000" cy="259045"/>
    <xdr:sp macro="" textlink="">
      <xdr:nvSpPr>
        <xdr:cNvPr id="157" name="テキスト ボックス 156"/>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扶助費に係る経常収支比率は全国平均、県平均、類似団体平均を下回っているものの、少子高齢化による高齢者医療費の増加、社会保障関連経費の増加が予想されることから、今後も適正管理に努めていく。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127000</xdr:rowOff>
    </xdr:to>
    <xdr:cxnSp macro="">
      <xdr:nvCxnSpPr>
        <xdr:cNvPr id="192" name="直線コネクタ 191"/>
        <xdr:cNvCxnSpPr/>
      </xdr:nvCxnSpPr>
      <xdr:spPr>
        <a:xfrm flipV="1">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127000</xdr:rowOff>
    </xdr:to>
    <xdr:cxnSp macro="">
      <xdr:nvCxnSpPr>
        <xdr:cNvPr id="195" name="直線コネクタ 194"/>
        <xdr:cNvCxnSpPr/>
      </xdr:nvCxnSpPr>
      <xdr:spPr>
        <a:xfrm>
          <a:off x="3098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6" name="フローチャート :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197" name="テキスト ボックス 196"/>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94343</xdr:rowOff>
    </xdr:to>
    <xdr:cxnSp macro="">
      <xdr:nvCxnSpPr>
        <xdr:cNvPr id="198" name="直線コネクタ 197"/>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94343</xdr:rowOff>
    </xdr:to>
    <xdr:cxnSp macro="">
      <xdr:nvCxnSpPr>
        <xdr:cNvPr id="201" name="直線コネクタ 200"/>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11" name="円/楕円 210"/>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2"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3" name="円/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7" name="円/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9" name="円/楕円 218"/>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20" name="テキスト ボックス 219"/>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全国平均、県平均及び類似団体平均のいずれよりも低い水準となっており、内訳は特別会計への繰出金が大半を占めている。他会計への繰出金については、事業内容を精査の上、予算規模が過剰にならないよう注視し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57</xdr:row>
      <xdr:rowOff>31750</xdr:rowOff>
    </xdr:to>
    <xdr:cxnSp macro="">
      <xdr:nvCxnSpPr>
        <xdr:cNvPr id="253" name="直線コネクタ 252"/>
        <xdr:cNvCxnSpPr/>
      </xdr:nvCxnSpPr>
      <xdr:spPr>
        <a:xfrm flipV="1">
          <a:off x="15671800" y="956056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157480</xdr:rowOff>
    </xdr:from>
    <xdr:to>
      <xdr:col>22</xdr:col>
      <xdr:colOff>565150</xdr:colOff>
      <xdr:row>57</xdr:row>
      <xdr:rowOff>31750</xdr:rowOff>
    </xdr:to>
    <xdr:cxnSp macro="">
      <xdr:nvCxnSpPr>
        <xdr:cNvPr id="256" name="直線コネクタ 255"/>
        <xdr:cNvCxnSpPr/>
      </xdr:nvCxnSpPr>
      <xdr:spPr>
        <a:xfrm>
          <a:off x="14782800" y="94157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7" name="フローチャート : 判断 256"/>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8" name="テキスト ボックス 257"/>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157480</xdr:rowOff>
    </xdr:to>
    <xdr:cxnSp macro="">
      <xdr:nvCxnSpPr>
        <xdr:cNvPr id="259" name="直線コネクタ 258"/>
        <xdr:cNvCxnSpPr/>
      </xdr:nvCxnSpPr>
      <xdr:spPr>
        <a:xfrm>
          <a:off x="13893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55</xdr:row>
      <xdr:rowOff>1270</xdr:rowOff>
    </xdr:to>
    <xdr:cxnSp macro="">
      <xdr:nvCxnSpPr>
        <xdr:cNvPr id="262" name="直線コネクタ 261"/>
        <xdr:cNvCxnSpPr/>
      </xdr:nvCxnSpPr>
      <xdr:spPr>
        <a:xfrm flipV="1">
          <a:off x="13004800" y="9408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2" name="円/楕円 271"/>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3"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4" name="円/楕円 273"/>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5" name="テキスト ボックス 274"/>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6" name="円/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8" name="円/楕円 277"/>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9" name="テキスト ボックス 278"/>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80" name="円/楕円 279"/>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81" name="テキスト ボックス 280"/>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類似団体平均を下回っているものの、全国平均、県平均より高い水準にある。経常的な補助費の約</a:t>
          </a:r>
          <a:r>
            <a:rPr kumimoji="1" lang="en-US" altLang="ja-JP" sz="1300">
              <a:latin typeface="ＭＳ Ｐゴシック"/>
            </a:rPr>
            <a:t>8</a:t>
          </a:r>
          <a:r>
            <a:rPr kumimoji="1" lang="ja-JP" altLang="en-US" sz="1300">
              <a:latin typeface="ＭＳ Ｐゴシック"/>
            </a:rPr>
            <a:t>割を一部事務組合への負担金が占めており、過去</a:t>
          </a:r>
          <a:r>
            <a:rPr kumimoji="1" lang="en-US" altLang="ja-JP" sz="1300">
              <a:latin typeface="ＭＳ Ｐゴシック"/>
            </a:rPr>
            <a:t>5</a:t>
          </a:r>
          <a:r>
            <a:rPr kumimoji="1" lang="ja-JP" altLang="en-US" sz="1300">
              <a:latin typeface="ＭＳ Ｐゴシック"/>
            </a:rPr>
            <a:t>年間はほぼ横ばいにて推移している。今後も補助の内容や金額の妥当性を精査し、適正化を図っていく。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58420</xdr:rowOff>
    </xdr:to>
    <xdr:cxnSp macro="">
      <xdr:nvCxnSpPr>
        <xdr:cNvPr id="311" name="直線コネクタ 310"/>
        <xdr:cNvCxnSpPr/>
      </xdr:nvCxnSpPr>
      <xdr:spPr>
        <a:xfrm>
          <a:off x="15671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58420</xdr:rowOff>
    </xdr:to>
    <xdr:cxnSp macro="">
      <xdr:nvCxnSpPr>
        <xdr:cNvPr id="314" name="直線コネクタ 313"/>
        <xdr:cNvCxnSpPr/>
      </xdr:nvCxnSpPr>
      <xdr:spPr>
        <a:xfrm>
          <a:off x="14782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15" name="フローチャート : 判断 314"/>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6" name="テキスト ボックス 315"/>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49276</xdr:rowOff>
    </xdr:to>
    <xdr:cxnSp macro="">
      <xdr:nvCxnSpPr>
        <xdr:cNvPr id="317" name="直線コネクタ 316"/>
        <xdr:cNvCxnSpPr/>
      </xdr:nvCxnSpPr>
      <xdr:spPr>
        <a:xfrm>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49276</xdr:rowOff>
    </xdr:to>
    <xdr:cxnSp macro="">
      <xdr:nvCxnSpPr>
        <xdr:cNvPr id="320" name="直線コネクタ 319"/>
        <xdr:cNvCxnSpPr/>
      </xdr:nvCxnSpPr>
      <xdr:spPr>
        <a:xfrm flipV="1">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30" name="円/楕円 329"/>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31"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32" name="円/楕円 331"/>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33" name="テキスト ボックス 332"/>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4" name="円/楕円 333"/>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35" name="テキスト ボックス 334"/>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36" name="円/楕円 33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37" name="テキスト ボックス 33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8" name="円/楕円 337"/>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9" name="テキスト ボックス 33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公債費にかかる経常収支比率は起債の新規発行抑制により、全国平均、県平均、類似団体平均を下回っている。今後も適正範囲内での起債発行に努め、公債費抑制を図っていく。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54610</xdr:rowOff>
    </xdr:from>
    <xdr:to>
      <xdr:col>7</xdr:col>
      <xdr:colOff>15875</xdr:colOff>
      <xdr:row>75</xdr:row>
      <xdr:rowOff>69850</xdr:rowOff>
    </xdr:to>
    <xdr:cxnSp macro="">
      <xdr:nvCxnSpPr>
        <xdr:cNvPr id="372" name="直線コネクタ 371"/>
        <xdr:cNvCxnSpPr/>
      </xdr:nvCxnSpPr>
      <xdr:spPr>
        <a:xfrm>
          <a:off x="3987800" y="12913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69850</xdr:rowOff>
    </xdr:to>
    <xdr:cxnSp macro="">
      <xdr:nvCxnSpPr>
        <xdr:cNvPr id="375" name="直線コネクタ 374"/>
        <xdr:cNvCxnSpPr/>
      </xdr:nvCxnSpPr>
      <xdr:spPr>
        <a:xfrm flipV="1">
          <a:off x="3098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6" name="フローチャート : 判断 375"/>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7" name="テキスト ボックス 376"/>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85090</xdr:rowOff>
    </xdr:to>
    <xdr:cxnSp macro="">
      <xdr:nvCxnSpPr>
        <xdr:cNvPr id="378" name="直線コネクタ 377"/>
        <xdr:cNvCxnSpPr/>
      </xdr:nvCxnSpPr>
      <xdr:spPr>
        <a:xfrm flipV="1">
          <a:off x="2209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107950</xdr:rowOff>
    </xdr:to>
    <xdr:cxnSp macro="">
      <xdr:nvCxnSpPr>
        <xdr:cNvPr id="381" name="直線コネクタ 380"/>
        <xdr:cNvCxnSpPr/>
      </xdr:nvCxnSpPr>
      <xdr:spPr>
        <a:xfrm flipV="1">
          <a:off x="1320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1" name="円/楕円 390"/>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92"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93" name="円/楕円 392"/>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94" name="テキスト ボックス 393"/>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5" name="円/楕円 394"/>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96" name="テキスト ボックス 395"/>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7" name="円/楕円 396"/>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146067</xdr:rowOff>
    </xdr:from>
    <xdr:ext cx="762000" cy="259045"/>
    <xdr:sp macro="" textlink="">
      <xdr:nvSpPr>
        <xdr:cNvPr id="398" name="テキスト ボックス 397"/>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57150</xdr:rowOff>
    </xdr:from>
    <xdr:to>
      <xdr:col>1</xdr:col>
      <xdr:colOff>676275</xdr:colOff>
      <xdr:row>75</xdr:row>
      <xdr:rowOff>158750</xdr:rowOff>
    </xdr:to>
    <xdr:sp macro="" textlink="">
      <xdr:nvSpPr>
        <xdr:cNvPr id="399" name="円/楕円 398"/>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168927</xdr:rowOff>
    </xdr:from>
    <xdr:ext cx="762000" cy="259045"/>
    <xdr:sp macro="" textlink="">
      <xdr:nvSpPr>
        <xdr:cNvPr id="400" name="テキスト ボックス 399"/>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公債費以外の経常収支比率は、全国平均、県平均及び類似団体平均のいずれも下回っている。内訳は人件費、補助費、物件費が主であり、今後も各費目の歳出削減に努めていく。</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76708</xdr:rowOff>
    </xdr:from>
    <xdr:to>
      <xdr:col>24</xdr:col>
      <xdr:colOff>31750</xdr:colOff>
      <xdr:row>77</xdr:row>
      <xdr:rowOff>42418</xdr:rowOff>
    </xdr:to>
    <xdr:cxnSp macro="">
      <xdr:nvCxnSpPr>
        <xdr:cNvPr id="431" name="直線コネクタ 430"/>
        <xdr:cNvCxnSpPr/>
      </xdr:nvCxnSpPr>
      <xdr:spPr>
        <a:xfrm flipV="1">
          <a:off x="15671800" y="131069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77</xdr:row>
      <xdr:rowOff>42418</xdr:rowOff>
    </xdr:to>
    <xdr:cxnSp macro="">
      <xdr:nvCxnSpPr>
        <xdr:cNvPr id="434" name="直線コネクタ 433"/>
        <xdr:cNvCxnSpPr/>
      </xdr:nvCxnSpPr>
      <xdr:spPr>
        <a:xfrm>
          <a:off x="14782800" y="129880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35" name="フローチャート : 判断 434"/>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6" name="テキスト ボックス 435"/>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129286</xdr:rowOff>
    </xdr:to>
    <xdr:cxnSp macro="">
      <xdr:nvCxnSpPr>
        <xdr:cNvPr id="437" name="直線コネクタ 436"/>
        <xdr:cNvCxnSpPr/>
      </xdr:nvCxnSpPr>
      <xdr:spPr>
        <a:xfrm>
          <a:off x="13893800" y="12951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133858</xdr:rowOff>
    </xdr:to>
    <xdr:cxnSp macro="">
      <xdr:nvCxnSpPr>
        <xdr:cNvPr id="440" name="直線コネクタ 439"/>
        <xdr:cNvCxnSpPr/>
      </xdr:nvCxnSpPr>
      <xdr:spPr>
        <a:xfrm flipV="1">
          <a:off x="13004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50" name="円/楕円 449"/>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51"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163068</xdr:rowOff>
    </xdr:from>
    <xdr:to>
      <xdr:col>22</xdr:col>
      <xdr:colOff>615950</xdr:colOff>
      <xdr:row>77</xdr:row>
      <xdr:rowOff>93218</xdr:rowOff>
    </xdr:to>
    <xdr:sp macro="" textlink="">
      <xdr:nvSpPr>
        <xdr:cNvPr id="452" name="円/楕円 451"/>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53" name="テキスト ボックス 452"/>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54" name="円/楕円 453"/>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55" name="テキスト ボックス 454"/>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6" name="円/楕円 455"/>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7" name="テキスト ボックス 456"/>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83058</xdr:rowOff>
    </xdr:from>
    <xdr:to>
      <xdr:col>19</xdr:col>
      <xdr:colOff>6350</xdr:colOff>
      <xdr:row>76</xdr:row>
      <xdr:rowOff>13208</xdr:rowOff>
    </xdr:to>
    <xdr:sp macro="" textlink="">
      <xdr:nvSpPr>
        <xdr:cNvPr id="458" name="円/楕円 457"/>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23385</xdr:rowOff>
    </xdr:from>
    <xdr:ext cx="762000" cy="259045"/>
    <xdr:sp macro="" textlink="">
      <xdr:nvSpPr>
        <xdr:cNvPr id="459" name="テキスト ボックス 45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栃木県高根沢町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13786</xdr:rowOff>
    </xdr:from>
    <xdr:to>
      <xdr:col>4</xdr:col>
      <xdr:colOff>1117600</xdr:colOff>
      <xdr:row>18</xdr:row>
      <xdr:rowOff>25444</xdr:rowOff>
    </xdr:to>
    <xdr:cxnSp macro="">
      <xdr:nvCxnSpPr>
        <xdr:cNvPr id="50" name="直線コネクタ 49"/>
        <xdr:cNvCxnSpPr/>
      </xdr:nvCxnSpPr>
      <xdr:spPr bwMode="auto">
        <a:xfrm>
          <a:off x="5003800" y="3147511"/>
          <a:ext cx="6477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13786</xdr:rowOff>
    </xdr:from>
    <xdr:to>
      <xdr:col>4</xdr:col>
      <xdr:colOff>469900</xdr:colOff>
      <xdr:row>18</xdr:row>
      <xdr:rowOff>16281</xdr:rowOff>
    </xdr:to>
    <xdr:cxnSp macro="">
      <xdr:nvCxnSpPr>
        <xdr:cNvPr id="53" name="直線コネクタ 52"/>
        <xdr:cNvCxnSpPr/>
      </xdr:nvCxnSpPr>
      <xdr:spPr bwMode="auto">
        <a:xfrm flipV="1">
          <a:off x="4305300" y="3147511"/>
          <a:ext cx="698500" cy="2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22765</xdr:rowOff>
    </xdr:from>
    <xdr:to>
      <xdr:col>4</xdr:col>
      <xdr:colOff>520700</xdr:colOff>
      <xdr:row>17</xdr:row>
      <xdr:rowOff>124365</xdr:rowOff>
    </xdr:to>
    <xdr:sp macro="" textlink="">
      <xdr:nvSpPr>
        <xdr:cNvPr id="54" name="フローチャート : 判断 53"/>
        <xdr:cNvSpPr/>
      </xdr:nvSpPr>
      <xdr:spPr bwMode="auto">
        <a:xfrm>
          <a:off x="4953000" y="2985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134542</xdr:rowOff>
    </xdr:from>
    <xdr:ext cx="736600" cy="259045"/>
    <xdr:sp macro="" textlink="">
      <xdr:nvSpPr>
        <xdr:cNvPr id="55" name="テキスト ボックス 54"/>
        <xdr:cNvSpPr txBox="1"/>
      </xdr:nvSpPr>
      <xdr:spPr>
        <a:xfrm>
          <a:off x="4622800" y="275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16281</xdr:rowOff>
    </xdr:from>
    <xdr:to>
      <xdr:col>3</xdr:col>
      <xdr:colOff>904875</xdr:colOff>
      <xdr:row>18</xdr:row>
      <xdr:rowOff>68859</xdr:rowOff>
    </xdr:to>
    <xdr:cxnSp macro="">
      <xdr:nvCxnSpPr>
        <xdr:cNvPr id="56" name="直線コネクタ 55"/>
        <xdr:cNvCxnSpPr/>
      </xdr:nvCxnSpPr>
      <xdr:spPr bwMode="auto">
        <a:xfrm flipV="1">
          <a:off x="3606800" y="3150006"/>
          <a:ext cx="698500" cy="52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32912</xdr:rowOff>
    </xdr:from>
    <xdr:to>
      <xdr:col>3</xdr:col>
      <xdr:colOff>206375</xdr:colOff>
      <xdr:row>18</xdr:row>
      <xdr:rowOff>68859</xdr:rowOff>
    </xdr:to>
    <xdr:cxnSp macro="">
      <xdr:nvCxnSpPr>
        <xdr:cNvPr id="59" name="直線コネクタ 58"/>
        <xdr:cNvCxnSpPr/>
      </xdr:nvCxnSpPr>
      <xdr:spPr bwMode="auto">
        <a:xfrm>
          <a:off x="2908300" y="3166637"/>
          <a:ext cx="698500" cy="3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146094</xdr:rowOff>
    </xdr:from>
    <xdr:to>
      <xdr:col>5</xdr:col>
      <xdr:colOff>34925</xdr:colOff>
      <xdr:row>18</xdr:row>
      <xdr:rowOff>76244</xdr:rowOff>
    </xdr:to>
    <xdr:sp macro="" textlink="">
      <xdr:nvSpPr>
        <xdr:cNvPr id="69" name="円/楕円 68"/>
        <xdr:cNvSpPr/>
      </xdr:nvSpPr>
      <xdr:spPr bwMode="auto">
        <a:xfrm>
          <a:off x="5600700" y="31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118171</xdr:rowOff>
    </xdr:from>
    <xdr:ext cx="762000" cy="259045"/>
    <xdr:sp macro="" textlink="">
      <xdr:nvSpPr>
        <xdr:cNvPr id="70" name="人口1人当たり決算額の推移該当値テキスト130"/>
        <xdr:cNvSpPr txBox="1"/>
      </xdr:nvSpPr>
      <xdr:spPr>
        <a:xfrm>
          <a:off x="5740400" y="308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60,831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134436</xdr:rowOff>
    </xdr:from>
    <xdr:to>
      <xdr:col>4</xdr:col>
      <xdr:colOff>520700</xdr:colOff>
      <xdr:row>18</xdr:row>
      <xdr:rowOff>64586</xdr:rowOff>
    </xdr:to>
    <xdr:sp macro="" textlink="">
      <xdr:nvSpPr>
        <xdr:cNvPr id="71" name="円/楕円 70"/>
        <xdr:cNvSpPr/>
      </xdr:nvSpPr>
      <xdr:spPr bwMode="auto">
        <a:xfrm>
          <a:off x="4953000" y="309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49363</xdr:rowOff>
    </xdr:from>
    <xdr:ext cx="736600" cy="259045"/>
    <xdr:sp macro="" textlink="">
      <xdr:nvSpPr>
        <xdr:cNvPr id="72" name="テキスト ボックス 71"/>
        <xdr:cNvSpPr txBox="1"/>
      </xdr:nvSpPr>
      <xdr:spPr>
        <a:xfrm>
          <a:off x="4622800" y="318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136931</xdr:rowOff>
    </xdr:from>
    <xdr:to>
      <xdr:col>3</xdr:col>
      <xdr:colOff>955675</xdr:colOff>
      <xdr:row>18</xdr:row>
      <xdr:rowOff>67081</xdr:rowOff>
    </xdr:to>
    <xdr:sp macro="" textlink="">
      <xdr:nvSpPr>
        <xdr:cNvPr id="73" name="円/楕円 72"/>
        <xdr:cNvSpPr/>
      </xdr:nvSpPr>
      <xdr:spPr bwMode="auto">
        <a:xfrm>
          <a:off x="4254500" y="309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51859</xdr:rowOff>
    </xdr:from>
    <xdr:ext cx="762000" cy="259045"/>
    <xdr:sp macro="" textlink="">
      <xdr:nvSpPr>
        <xdr:cNvPr id="74" name="テキスト ボックス 73"/>
        <xdr:cNvSpPr txBox="1"/>
      </xdr:nvSpPr>
      <xdr:spPr>
        <a:xfrm>
          <a:off x="3924300" y="318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18059</xdr:rowOff>
    </xdr:from>
    <xdr:to>
      <xdr:col>3</xdr:col>
      <xdr:colOff>257175</xdr:colOff>
      <xdr:row>18</xdr:row>
      <xdr:rowOff>119659</xdr:rowOff>
    </xdr:to>
    <xdr:sp macro="" textlink="">
      <xdr:nvSpPr>
        <xdr:cNvPr id="75" name="円/楕円 74"/>
        <xdr:cNvSpPr/>
      </xdr:nvSpPr>
      <xdr:spPr bwMode="auto">
        <a:xfrm>
          <a:off x="3556000" y="3151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104436</xdr:rowOff>
    </xdr:from>
    <xdr:ext cx="762000" cy="259045"/>
    <xdr:sp macro="" textlink="">
      <xdr:nvSpPr>
        <xdr:cNvPr id="76" name="テキスト ボックス 75"/>
        <xdr:cNvSpPr txBox="1"/>
      </xdr:nvSpPr>
      <xdr:spPr>
        <a:xfrm>
          <a:off x="3225800" y="323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153562</xdr:rowOff>
    </xdr:from>
    <xdr:to>
      <xdr:col>2</xdr:col>
      <xdr:colOff>692150</xdr:colOff>
      <xdr:row>18</xdr:row>
      <xdr:rowOff>83712</xdr:rowOff>
    </xdr:to>
    <xdr:sp macro="" textlink="">
      <xdr:nvSpPr>
        <xdr:cNvPr id="77" name="円/楕円 76"/>
        <xdr:cNvSpPr/>
      </xdr:nvSpPr>
      <xdr:spPr bwMode="auto">
        <a:xfrm>
          <a:off x="2857500" y="3115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68489</xdr:rowOff>
    </xdr:from>
    <xdr:ext cx="762000" cy="259045"/>
    <xdr:sp macro="" textlink="">
      <xdr:nvSpPr>
        <xdr:cNvPr id="78" name="テキスト ボックス 77"/>
        <xdr:cNvSpPr txBox="1"/>
      </xdr:nvSpPr>
      <xdr:spPr>
        <a:xfrm>
          <a:off x="2527300" y="320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48647</xdr:rowOff>
    </xdr:from>
    <xdr:to>
      <xdr:col>4</xdr:col>
      <xdr:colOff>1117600</xdr:colOff>
      <xdr:row>36</xdr:row>
      <xdr:rowOff>64459</xdr:rowOff>
    </xdr:to>
    <xdr:cxnSp macro="">
      <xdr:nvCxnSpPr>
        <xdr:cNvPr id="111" name="直線コネクタ 110"/>
        <xdr:cNvCxnSpPr/>
      </xdr:nvCxnSpPr>
      <xdr:spPr bwMode="auto">
        <a:xfrm>
          <a:off x="5003800" y="7001897"/>
          <a:ext cx="6477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48647</xdr:rowOff>
    </xdr:from>
    <xdr:to>
      <xdr:col>4</xdr:col>
      <xdr:colOff>469900</xdr:colOff>
      <xdr:row>36</xdr:row>
      <xdr:rowOff>67907</xdr:rowOff>
    </xdr:to>
    <xdr:cxnSp macro="">
      <xdr:nvCxnSpPr>
        <xdr:cNvPr id="114" name="直線コネクタ 113"/>
        <xdr:cNvCxnSpPr/>
      </xdr:nvCxnSpPr>
      <xdr:spPr bwMode="auto">
        <a:xfrm flipV="1">
          <a:off x="4305300" y="7001897"/>
          <a:ext cx="698500" cy="1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288836</xdr:rowOff>
    </xdr:from>
    <xdr:to>
      <xdr:col>4</xdr:col>
      <xdr:colOff>520700</xdr:colOff>
      <xdr:row>36</xdr:row>
      <xdr:rowOff>47536</xdr:rowOff>
    </xdr:to>
    <xdr:sp macro="" textlink="">
      <xdr:nvSpPr>
        <xdr:cNvPr id="115" name="フローチャート : 判断 114"/>
        <xdr:cNvSpPr/>
      </xdr:nvSpPr>
      <xdr:spPr bwMode="auto">
        <a:xfrm>
          <a:off x="4953000" y="6899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57713</xdr:rowOff>
    </xdr:from>
    <xdr:ext cx="736600" cy="259045"/>
    <xdr:sp macro="" textlink="">
      <xdr:nvSpPr>
        <xdr:cNvPr id="116" name="テキスト ボックス 115"/>
        <xdr:cNvSpPr txBox="1"/>
      </xdr:nvSpPr>
      <xdr:spPr>
        <a:xfrm>
          <a:off x="4622800" y="6668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35351</xdr:rowOff>
    </xdr:from>
    <xdr:to>
      <xdr:col>3</xdr:col>
      <xdr:colOff>904875</xdr:colOff>
      <xdr:row>36</xdr:row>
      <xdr:rowOff>67907</xdr:rowOff>
    </xdr:to>
    <xdr:cxnSp macro="">
      <xdr:nvCxnSpPr>
        <xdr:cNvPr id="117" name="直線コネクタ 116"/>
        <xdr:cNvCxnSpPr/>
      </xdr:nvCxnSpPr>
      <xdr:spPr bwMode="auto">
        <a:xfrm>
          <a:off x="3606800" y="6988601"/>
          <a:ext cx="698500" cy="3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34131</xdr:rowOff>
    </xdr:from>
    <xdr:to>
      <xdr:col>3</xdr:col>
      <xdr:colOff>206375</xdr:colOff>
      <xdr:row>36</xdr:row>
      <xdr:rowOff>35351</xdr:rowOff>
    </xdr:to>
    <xdr:cxnSp macro="">
      <xdr:nvCxnSpPr>
        <xdr:cNvPr id="120" name="直線コネクタ 119"/>
        <xdr:cNvCxnSpPr/>
      </xdr:nvCxnSpPr>
      <xdr:spPr bwMode="auto">
        <a:xfrm>
          <a:off x="2908300" y="6987381"/>
          <a:ext cx="6985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13659</xdr:rowOff>
    </xdr:from>
    <xdr:to>
      <xdr:col>5</xdr:col>
      <xdr:colOff>34925</xdr:colOff>
      <xdr:row>36</xdr:row>
      <xdr:rowOff>115259</xdr:rowOff>
    </xdr:to>
    <xdr:sp macro="" textlink="">
      <xdr:nvSpPr>
        <xdr:cNvPr id="130" name="円/楕円 129"/>
        <xdr:cNvSpPr/>
      </xdr:nvSpPr>
      <xdr:spPr bwMode="auto">
        <a:xfrm>
          <a:off x="5600700" y="696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328636</xdr:rowOff>
    </xdr:from>
    <xdr:ext cx="762000" cy="259045"/>
    <xdr:sp macro="" textlink="">
      <xdr:nvSpPr>
        <xdr:cNvPr id="131" name="人口1人当たり決算額の推移該当値テキスト445"/>
        <xdr:cNvSpPr txBox="1"/>
      </xdr:nvSpPr>
      <xdr:spPr>
        <a:xfrm>
          <a:off x="5740400" y="69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340747</xdr:rowOff>
    </xdr:from>
    <xdr:to>
      <xdr:col>4</xdr:col>
      <xdr:colOff>520700</xdr:colOff>
      <xdr:row>36</xdr:row>
      <xdr:rowOff>99447</xdr:rowOff>
    </xdr:to>
    <xdr:sp macro="" textlink="">
      <xdr:nvSpPr>
        <xdr:cNvPr id="132" name="円/楕円 131"/>
        <xdr:cNvSpPr/>
      </xdr:nvSpPr>
      <xdr:spPr bwMode="auto">
        <a:xfrm>
          <a:off x="4953000" y="6951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84224</xdr:rowOff>
    </xdr:from>
    <xdr:ext cx="736600" cy="259045"/>
    <xdr:sp macro="" textlink="">
      <xdr:nvSpPr>
        <xdr:cNvPr id="133" name="テキスト ボックス 132"/>
        <xdr:cNvSpPr txBox="1"/>
      </xdr:nvSpPr>
      <xdr:spPr>
        <a:xfrm>
          <a:off x="4622800" y="703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17107</xdr:rowOff>
    </xdr:from>
    <xdr:to>
      <xdr:col>3</xdr:col>
      <xdr:colOff>955675</xdr:colOff>
      <xdr:row>36</xdr:row>
      <xdr:rowOff>118707</xdr:rowOff>
    </xdr:to>
    <xdr:sp macro="" textlink="">
      <xdr:nvSpPr>
        <xdr:cNvPr id="134" name="円/楕円 133"/>
        <xdr:cNvSpPr/>
      </xdr:nvSpPr>
      <xdr:spPr bwMode="auto">
        <a:xfrm>
          <a:off x="4254500" y="697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103484</xdr:rowOff>
    </xdr:from>
    <xdr:ext cx="762000" cy="259045"/>
    <xdr:sp macro="" textlink="">
      <xdr:nvSpPr>
        <xdr:cNvPr id="135" name="テキスト ボックス 134"/>
        <xdr:cNvSpPr txBox="1"/>
      </xdr:nvSpPr>
      <xdr:spPr>
        <a:xfrm>
          <a:off x="3924300" y="70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327451</xdr:rowOff>
    </xdr:from>
    <xdr:to>
      <xdr:col>3</xdr:col>
      <xdr:colOff>257175</xdr:colOff>
      <xdr:row>36</xdr:row>
      <xdr:rowOff>86151</xdr:rowOff>
    </xdr:to>
    <xdr:sp macro="" textlink="">
      <xdr:nvSpPr>
        <xdr:cNvPr id="136" name="円/楕円 135"/>
        <xdr:cNvSpPr/>
      </xdr:nvSpPr>
      <xdr:spPr bwMode="auto">
        <a:xfrm>
          <a:off x="3556000" y="693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70928</xdr:rowOff>
    </xdr:from>
    <xdr:ext cx="762000" cy="259045"/>
    <xdr:sp macro="" textlink="">
      <xdr:nvSpPr>
        <xdr:cNvPr id="137" name="テキスト ボックス 136"/>
        <xdr:cNvSpPr txBox="1"/>
      </xdr:nvSpPr>
      <xdr:spPr>
        <a:xfrm>
          <a:off x="3225800" y="702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326231</xdr:rowOff>
    </xdr:from>
    <xdr:to>
      <xdr:col>2</xdr:col>
      <xdr:colOff>692150</xdr:colOff>
      <xdr:row>36</xdr:row>
      <xdr:rowOff>84931</xdr:rowOff>
    </xdr:to>
    <xdr:sp macro="" textlink="">
      <xdr:nvSpPr>
        <xdr:cNvPr id="138" name="円/楕円 137"/>
        <xdr:cNvSpPr/>
      </xdr:nvSpPr>
      <xdr:spPr bwMode="auto">
        <a:xfrm>
          <a:off x="2857500" y="693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69708</xdr:rowOff>
    </xdr:from>
    <xdr:ext cx="762000" cy="259045"/>
    <xdr:sp macro="" textlink="">
      <xdr:nvSpPr>
        <xdr:cNvPr id="139" name="テキスト ボックス 138"/>
        <xdr:cNvSpPr txBox="1"/>
      </xdr:nvSpPr>
      <xdr:spPr>
        <a:xfrm>
          <a:off x="2527300" y="702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38411</xdr:rowOff>
    </xdr:from>
    <xdr:to>
      <xdr:col>6</xdr:col>
      <xdr:colOff>511175</xdr:colOff>
      <xdr:row>38</xdr:row>
      <xdr:rowOff>46984</xdr:rowOff>
    </xdr:to>
    <xdr:cxnSp macro="">
      <xdr:nvCxnSpPr>
        <xdr:cNvPr id="61" name="直線コネクタ 60"/>
        <xdr:cNvCxnSpPr/>
      </xdr:nvCxnSpPr>
      <xdr:spPr>
        <a:xfrm flipV="1">
          <a:off x="3797300" y="6553511"/>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7341</xdr:rowOff>
    </xdr:from>
    <xdr:to>
      <xdr:col>5</xdr:col>
      <xdr:colOff>358775</xdr:colOff>
      <xdr:row>38</xdr:row>
      <xdr:rowOff>46984</xdr:rowOff>
    </xdr:to>
    <xdr:cxnSp macro="">
      <xdr:nvCxnSpPr>
        <xdr:cNvPr id="64" name="直線コネクタ 63"/>
        <xdr:cNvCxnSpPr/>
      </xdr:nvCxnSpPr>
      <xdr:spPr>
        <a:xfrm>
          <a:off x="2908300" y="6522441"/>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7341</xdr:rowOff>
    </xdr:from>
    <xdr:to>
      <xdr:col>4</xdr:col>
      <xdr:colOff>155575</xdr:colOff>
      <xdr:row>38</xdr:row>
      <xdr:rowOff>42069</xdr:rowOff>
    </xdr:to>
    <xdr:cxnSp macro="">
      <xdr:nvCxnSpPr>
        <xdr:cNvPr id="67" name="直線コネクタ 66"/>
        <xdr:cNvCxnSpPr/>
      </xdr:nvCxnSpPr>
      <xdr:spPr>
        <a:xfrm flipV="1">
          <a:off x="2019300" y="6522441"/>
          <a:ext cx="889000" cy="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22447</xdr:rowOff>
    </xdr:from>
    <xdr:to>
      <xdr:col>2</xdr:col>
      <xdr:colOff>638175</xdr:colOff>
      <xdr:row>38</xdr:row>
      <xdr:rowOff>42069</xdr:rowOff>
    </xdr:to>
    <xdr:cxnSp macro="">
      <xdr:nvCxnSpPr>
        <xdr:cNvPr id="70" name="直線コネクタ 69"/>
        <xdr:cNvCxnSpPr/>
      </xdr:nvCxnSpPr>
      <xdr:spPr>
        <a:xfrm>
          <a:off x="1130300" y="653754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159061</xdr:rowOff>
    </xdr:from>
    <xdr:to>
      <xdr:col>6</xdr:col>
      <xdr:colOff>561975</xdr:colOff>
      <xdr:row>38</xdr:row>
      <xdr:rowOff>89211</xdr:rowOff>
    </xdr:to>
    <xdr:sp macro="" textlink="">
      <xdr:nvSpPr>
        <xdr:cNvPr id="80" name="円/楕円 79"/>
        <xdr:cNvSpPr/>
      </xdr:nvSpPr>
      <xdr:spPr>
        <a:xfrm>
          <a:off x="4584700" y="65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137488</xdr:rowOff>
    </xdr:from>
    <xdr:ext cx="534377" cy="259045"/>
    <xdr:sp macro="" textlink="">
      <xdr:nvSpPr>
        <xdr:cNvPr id="81" name="人件費該当値テキスト"/>
        <xdr:cNvSpPr txBox="1"/>
      </xdr:nvSpPr>
      <xdr:spPr>
        <a:xfrm>
          <a:off x="4686300" y="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167634</xdr:rowOff>
    </xdr:from>
    <xdr:to>
      <xdr:col>5</xdr:col>
      <xdr:colOff>409575</xdr:colOff>
      <xdr:row>38</xdr:row>
      <xdr:rowOff>97784</xdr:rowOff>
    </xdr:to>
    <xdr:sp macro="" textlink="">
      <xdr:nvSpPr>
        <xdr:cNvPr id="82" name="円/楕円 81"/>
        <xdr:cNvSpPr/>
      </xdr:nvSpPr>
      <xdr:spPr>
        <a:xfrm>
          <a:off x="3746500" y="65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88911</xdr:rowOff>
    </xdr:from>
    <xdr:ext cx="534377" cy="259045"/>
    <xdr:sp macro="" textlink="">
      <xdr:nvSpPr>
        <xdr:cNvPr id="83" name="テキスト ボックス 82"/>
        <xdr:cNvSpPr txBox="1"/>
      </xdr:nvSpPr>
      <xdr:spPr>
        <a:xfrm>
          <a:off x="3530111" y="660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127991</xdr:rowOff>
    </xdr:from>
    <xdr:to>
      <xdr:col>4</xdr:col>
      <xdr:colOff>206375</xdr:colOff>
      <xdr:row>38</xdr:row>
      <xdr:rowOff>58141</xdr:rowOff>
    </xdr:to>
    <xdr:sp macro="" textlink="">
      <xdr:nvSpPr>
        <xdr:cNvPr id="84" name="円/楕円 83"/>
        <xdr:cNvSpPr/>
      </xdr:nvSpPr>
      <xdr:spPr>
        <a:xfrm>
          <a:off x="2857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49268</xdr:rowOff>
    </xdr:from>
    <xdr:ext cx="534377" cy="259045"/>
    <xdr:sp macro="" textlink="">
      <xdr:nvSpPr>
        <xdr:cNvPr id="85" name="テキスト ボックス 84"/>
        <xdr:cNvSpPr txBox="1"/>
      </xdr:nvSpPr>
      <xdr:spPr>
        <a:xfrm>
          <a:off x="2641111" y="65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50,948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162719</xdr:rowOff>
    </xdr:from>
    <xdr:to>
      <xdr:col>3</xdr:col>
      <xdr:colOff>3175</xdr:colOff>
      <xdr:row>38</xdr:row>
      <xdr:rowOff>92869</xdr:rowOff>
    </xdr:to>
    <xdr:sp macro="" textlink="">
      <xdr:nvSpPr>
        <xdr:cNvPr id="86" name="円/楕円 85"/>
        <xdr:cNvSpPr/>
      </xdr:nvSpPr>
      <xdr:spPr>
        <a:xfrm>
          <a:off x="1968500" y="65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83996</xdr:rowOff>
    </xdr:from>
    <xdr:ext cx="534377" cy="259045"/>
    <xdr:sp macro="" textlink="">
      <xdr:nvSpPr>
        <xdr:cNvPr id="87" name="テキスト ボックス 86"/>
        <xdr:cNvSpPr txBox="1"/>
      </xdr:nvSpPr>
      <xdr:spPr>
        <a:xfrm>
          <a:off x="1752111" y="65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49,125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143097</xdr:rowOff>
    </xdr:from>
    <xdr:to>
      <xdr:col>1</xdr:col>
      <xdr:colOff>485775</xdr:colOff>
      <xdr:row>38</xdr:row>
      <xdr:rowOff>73247</xdr:rowOff>
    </xdr:to>
    <xdr:sp macro="" textlink="">
      <xdr:nvSpPr>
        <xdr:cNvPr id="88" name="円/楕円 87"/>
        <xdr:cNvSpPr/>
      </xdr:nvSpPr>
      <xdr:spPr>
        <a:xfrm>
          <a:off x="1079500" y="64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64374</xdr:rowOff>
    </xdr:from>
    <xdr:ext cx="534377" cy="259045"/>
    <xdr:sp macro="" textlink="">
      <xdr:nvSpPr>
        <xdr:cNvPr id="89" name="テキスト ボックス 88"/>
        <xdr:cNvSpPr txBox="1"/>
      </xdr:nvSpPr>
      <xdr:spPr>
        <a:xfrm>
          <a:off x="863111" y="65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122259</xdr:rowOff>
    </xdr:from>
    <xdr:to>
      <xdr:col>6</xdr:col>
      <xdr:colOff>511175</xdr:colOff>
      <xdr:row>58</xdr:row>
      <xdr:rowOff>124617</xdr:rowOff>
    </xdr:to>
    <xdr:cxnSp macro="">
      <xdr:nvCxnSpPr>
        <xdr:cNvPr id="118" name="直線コネクタ 117"/>
        <xdr:cNvCxnSpPr/>
      </xdr:nvCxnSpPr>
      <xdr:spPr>
        <a:xfrm flipV="1">
          <a:off x="3797300" y="10066359"/>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124617</xdr:rowOff>
    </xdr:from>
    <xdr:to>
      <xdr:col>5</xdr:col>
      <xdr:colOff>358775</xdr:colOff>
      <xdr:row>58</xdr:row>
      <xdr:rowOff>129982</xdr:rowOff>
    </xdr:to>
    <xdr:cxnSp macro="">
      <xdr:nvCxnSpPr>
        <xdr:cNvPr id="121" name="直線コネクタ 120"/>
        <xdr:cNvCxnSpPr/>
      </xdr:nvCxnSpPr>
      <xdr:spPr>
        <a:xfrm flipV="1">
          <a:off x="2908300" y="10068717"/>
          <a:ext cx="889000" cy="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96889</xdr:rowOff>
    </xdr:from>
    <xdr:to>
      <xdr:col>5</xdr:col>
      <xdr:colOff>409575</xdr:colOff>
      <xdr:row>59</xdr:row>
      <xdr:rowOff>27039</xdr:rowOff>
    </xdr:to>
    <xdr:sp macro="" textlink="">
      <xdr:nvSpPr>
        <xdr:cNvPr id="122" name="フローチャート : 判断 121"/>
        <xdr:cNvSpPr/>
      </xdr:nvSpPr>
      <xdr:spPr>
        <a:xfrm>
          <a:off x="3746500" y="1004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18166</xdr:rowOff>
    </xdr:from>
    <xdr:ext cx="534377" cy="259045"/>
    <xdr:sp macro="" textlink="">
      <xdr:nvSpPr>
        <xdr:cNvPr id="123" name="テキスト ボックス 122"/>
        <xdr:cNvSpPr txBox="1"/>
      </xdr:nvSpPr>
      <xdr:spPr>
        <a:xfrm>
          <a:off x="3530111" y="1013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128019</xdr:rowOff>
    </xdr:from>
    <xdr:to>
      <xdr:col>4</xdr:col>
      <xdr:colOff>155575</xdr:colOff>
      <xdr:row>58</xdr:row>
      <xdr:rowOff>129982</xdr:rowOff>
    </xdr:to>
    <xdr:cxnSp macro="">
      <xdr:nvCxnSpPr>
        <xdr:cNvPr id="124" name="直線コネクタ 123"/>
        <xdr:cNvCxnSpPr/>
      </xdr:nvCxnSpPr>
      <xdr:spPr>
        <a:xfrm>
          <a:off x="2019300" y="10072119"/>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128019</xdr:rowOff>
    </xdr:from>
    <xdr:to>
      <xdr:col>2</xdr:col>
      <xdr:colOff>638175</xdr:colOff>
      <xdr:row>58</xdr:row>
      <xdr:rowOff>133447</xdr:rowOff>
    </xdr:to>
    <xdr:cxnSp macro="">
      <xdr:nvCxnSpPr>
        <xdr:cNvPr id="127" name="直線コネクタ 126"/>
        <xdr:cNvCxnSpPr/>
      </xdr:nvCxnSpPr>
      <xdr:spPr>
        <a:xfrm flipV="1">
          <a:off x="1130300" y="10072119"/>
          <a:ext cx="8890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71459</xdr:rowOff>
    </xdr:from>
    <xdr:to>
      <xdr:col>6</xdr:col>
      <xdr:colOff>561975</xdr:colOff>
      <xdr:row>59</xdr:row>
      <xdr:rowOff>1609</xdr:rowOff>
    </xdr:to>
    <xdr:sp macro="" textlink="">
      <xdr:nvSpPr>
        <xdr:cNvPr id="137" name="円/楕円 136"/>
        <xdr:cNvSpPr/>
      </xdr:nvSpPr>
      <xdr:spPr>
        <a:xfrm>
          <a:off x="4584700" y="1001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73,733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73817</xdr:rowOff>
    </xdr:from>
    <xdr:to>
      <xdr:col>5</xdr:col>
      <xdr:colOff>409575</xdr:colOff>
      <xdr:row>59</xdr:row>
      <xdr:rowOff>3967</xdr:rowOff>
    </xdr:to>
    <xdr:sp macro="" textlink="">
      <xdr:nvSpPr>
        <xdr:cNvPr id="139" name="円/楕円 138"/>
        <xdr:cNvSpPr/>
      </xdr:nvSpPr>
      <xdr:spPr>
        <a:xfrm>
          <a:off x="3746500" y="1001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20494</xdr:rowOff>
    </xdr:from>
    <xdr:ext cx="534377" cy="259045"/>
    <xdr:sp macro="" textlink="">
      <xdr:nvSpPr>
        <xdr:cNvPr id="140" name="テキスト ボックス 139"/>
        <xdr:cNvSpPr txBox="1"/>
      </xdr:nvSpPr>
      <xdr:spPr>
        <a:xfrm>
          <a:off x="3530111" y="979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79182</xdr:rowOff>
    </xdr:from>
    <xdr:to>
      <xdr:col>4</xdr:col>
      <xdr:colOff>206375</xdr:colOff>
      <xdr:row>59</xdr:row>
      <xdr:rowOff>9332</xdr:rowOff>
    </xdr:to>
    <xdr:sp macro="" textlink="">
      <xdr:nvSpPr>
        <xdr:cNvPr id="141" name="円/楕円 140"/>
        <xdr:cNvSpPr/>
      </xdr:nvSpPr>
      <xdr:spPr>
        <a:xfrm>
          <a:off x="2857500" y="1002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25859</xdr:rowOff>
    </xdr:from>
    <xdr:ext cx="534377" cy="259045"/>
    <xdr:sp macro="" textlink="">
      <xdr:nvSpPr>
        <xdr:cNvPr id="142" name="テキスト ボックス 141"/>
        <xdr:cNvSpPr txBox="1"/>
      </xdr:nvSpPr>
      <xdr:spPr>
        <a:xfrm>
          <a:off x="2641111" y="979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77219</xdr:rowOff>
    </xdr:from>
    <xdr:to>
      <xdr:col>3</xdr:col>
      <xdr:colOff>3175</xdr:colOff>
      <xdr:row>59</xdr:row>
      <xdr:rowOff>7369</xdr:rowOff>
    </xdr:to>
    <xdr:sp macro="" textlink="">
      <xdr:nvSpPr>
        <xdr:cNvPr id="143" name="円/楕円 142"/>
        <xdr:cNvSpPr/>
      </xdr:nvSpPr>
      <xdr:spPr>
        <a:xfrm>
          <a:off x="1968500" y="100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23896</xdr:rowOff>
    </xdr:from>
    <xdr:ext cx="534377" cy="259045"/>
    <xdr:sp macro="" textlink="">
      <xdr:nvSpPr>
        <xdr:cNvPr id="144" name="テキスト ボックス 143"/>
        <xdr:cNvSpPr txBox="1"/>
      </xdr:nvSpPr>
      <xdr:spPr>
        <a:xfrm>
          <a:off x="1752111" y="97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82647</xdr:rowOff>
    </xdr:from>
    <xdr:to>
      <xdr:col>1</xdr:col>
      <xdr:colOff>485775</xdr:colOff>
      <xdr:row>59</xdr:row>
      <xdr:rowOff>12797</xdr:rowOff>
    </xdr:to>
    <xdr:sp macro="" textlink="">
      <xdr:nvSpPr>
        <xdr:cNvPr id="145" name="円/楕円 144"/>
        <xdr:cNvSpPr/>
      </xdr:nvSpPr>
      <xdr:spPr>
        <a:xfrm>
          <a:off x="1079500" y="1002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29324</xdr:rowOff>
    </xdr:from>
    <xdr:ext cx="534377" cy="259045"/>
    <xdr:sp macro="" textlink="">
      <xdr:nvSpPr>
        <xdr:cNvPr id="146" name="テキスト ボックス 145"/>
        <xdr:cNvSpPr txBox="1"/>
      </xdr:nvSpPr>
      <xdr:spPr>
        <a:xfrm>
          <a:off x="863111" y="9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157335</xdr:rowOff>
    </xdr:from>
    <xdr:to>
      <xdr:col>6</xdr:col>
      <xdr:colOff>511175</xdr:colOff>
      <xdr:row>79</xdr:row>
      <xdr:rowOff>13426</xdr:rowOff>
    </xdr:to>
    <xdr:cxnSp macro="">
      <xdr:nvCxnSpPr>
        <xdr:cNvPr id="177" name="直線コネクタ 176"/>
        <xdr:cNvCxnSpPr/>
      </xdr:nvCxnSpPr>
      <xdr:spPr>
        <a:xfrm flipV="1">
          <a:off x="3797300" y="13530435"/>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166588</xdr:rowOff>
    </xdr:from>
    <xdr:to>
      <xdr:col>5</xdr:col>
      <xdr:colOff>358775</xdr:colOff>
      <xdr:row>79</xdr:row>
      <xdr:rowOff>13426</xdr:rowOff>
    </xdr:to>
    <xdr:cxnSp macro="">
      <xdr:nvCxnSpPr>
        <xdr:cNvPr id="180" name="直線コネクタ 179"/>
        <xdr:cNvCxnSpPr/>
      </xdr:nvCxnSpPr>
      <xdr:spPr>
        <a:xfrm>
          <a:off x="2908300" y="135396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9979</xdr:rowOff>
    </xdr:from>
    <xdr:to>
      <xdr:col>5</xdr:col>
      <xdr:colOff>409575</xdr:colOff>
      <xdr:row>77</xdr:row>
      <xdr:rowOff>111579</xdr:rowOff>
    </xdr:to>
    <xdr:sp macro="" textlink="">
      <xdr:nvSpPr>
        <xdr:cNvPr id="181" name="フローチャート : 判断 180"/>
        <xdr:cNvSpPr/>
      </xdr:nvSpPr>
      <xdr:spPr>
        <a:xfrm>
          <a:off x="3746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128106</xdr:rowOff>
    </xdr:from>
    <xdr:ext cx="469744" cy="259045"/>
    <xdr:sp macro="" textlink="">
      <xdr:nvSpPr>
        <xdr:cNvPr id="182" name="テキスト ボックス 181"/>
        <xdr:cNvSpPr txBox="1"/>
      </xdr:nvSpPr>
      <xdr:spPr>
        <a:xfrm>
          <a:off x="3562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166588</xdr:rowOff>
    </xdr:from>
    <xdr:to>
      <xdr:col>4</xdr:col>
      <xdr:colOff>155575</xdr:colOff>
      <xdr:row>79</xdr:row>
      <xdr:rowOff>23549</xdr:rowOff>
    </xdr:to>
    <xdr:cxnSp macro="">
      <xdr:nvCxnSpPr>
        <xdr:cNvPr id="183" name="直線コネクタ 182"/>
        <xdr:cNvCxnSpPr/>
      </xdr:nvCxnSpPr>
      <xdr:spPr>
        <a:xfrm flipV="1">
          <a:off x="2019300" y="13539688"/>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161254</xdr:rowOff>
    </xdr:from>
    <xdr:to>
      <xdr:col>2</xdr:col>
      <xdr:colOff>638175</xdr:colOff>
      <xdr:row>79</xdr:row>
      <xdr:rowOff>23549</xdr:rowOff>
    </xdr:to>
    <xdr:cxnSp macro="">
      <xdr:nvCxnSpPr>
        <xdr:cNvPr id="186" name="直線コネクタ 185"/>
        <xdr:cNvCxnSpPr/>
      </xdr:nvCxnSpPr>
      <xdr:spPr>
        <a:xfrm>
          <a:off x="1130300" y="13534354"/>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106535</xdr:rowOff>
    </xdr:from>
    <xdr:to>
      <xdr:col>6</xdr:col>
      <xdr:colOff>561975</xdr:colOff>
      <xdr:row>79</xdr:row>
      <xdr:rowOff>36685</xdr:rowOff>
    </xdr:to>
    <xdr:sp macro="" textlink="">
      <xdr:nvSpPr>
        <xdr:cNvPr id="196" name="円/楕円 195"/>
        <xdr:cNvSpPr/>
      </xdr:nvSpPr>
      <xdr:spPr>
        <a:xfrm>
          <a:off x="4584700" y="134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21462</xdr:rowOff>
    </xdr:from>
    <xdr:ext cx="469744" cy="259045"/>
    <xdr:sp macro="" textlink="">
      <xdr:nvSpPr>
        <xdr:cNvPr id="197" name="維持補修費該当値テキスト"/>
        <xdr:cNvSpPr txBox="1"/>
      </xdr:nvSpPr>
      <xdr:spPr>
        <a:xfrm>
          <a:off x="4686300" y="1339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134076</xdr:rowOff>
    </xdr:from>
    <xdr:to>
      <xdr:col>5</xdr:col>
      <xdr:colOff>409575</xdr:colOff>
      <xdr:row>79</xdr:row>
      <xdr:rowOff>64226</xdr:rowOff>
    </xdr:to>
    <xdr:sp macro="" textlink="">
      <xdr:nvSpPr>
        <xdr:cNvPr id="198" name="円/楕円 197"/>
        <xdr:cNvSpPr/>
      </xdr:nvSpPr>
      <xdr:spPr>
        <a:xfrm>
          <a:off x="3746500" y="135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55353</xdr:rowOff>
    </xdr:from>
    <xdr:ext cx="378565" cy="259045"/>
    <xdr:sp macro="" textlink="">
      <xdr:nvSpPr>
        <xdr:cNvPr id="199" name="テキスト ボックス 198"/>
        <xdr:cNvSpPr txBox="1"/>
      </xdr:nvSpPr>
      <xdr:spPr>
        <a:xfrm>
          <a:off x="3608017" y="1359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115788</xdr:rowOff>
    </xdr:from>
    <xdr:to>
      <xdr:col>4</xdr:col>
      <xdr:colOff>206375</xdr:colOff>
      <xdr:row>79</xdr:row>
      <xdr:rowOff>45938</xdr:rowOff>
    </xdr:to>
    <xdr:sp macro="" textlink="">
      <xdr:nvSpPr>
        <xdr:cNvPr id="200" name="円/楕円 199"/>
        <xdr:cNvSpPr/>
      </xdr:nvSpPr>
      <xdr:spPr>
        <a:xfrm>
          <a:off x="2857500" y="13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37065</xdr:rowOff>
    </xdr:from>
    <xdr:ext cx="378565" cy="259045"/>
    <xdr:sp macro="" textlink="">
      <xdr:nvSpPr>
        <xdr:cNvPr id="201" name="テキスト ボックス 200"/>
        <xdr:cNvSpPr txBox="1"/>
      </xdr:nvSpPr>
      <xdr:spPr>
        <a:xfrm>
          <a:off x="2719017" y="1358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144199</xdr:rowOff>
    </xdr:from>
    <xdr:to>
      <xdr:col>3</xdr:col>
      <xdr:colOff>3175</xdr:colOff>
      <xdr:row>79</xdr:row>
      <xdr:rowOff>74349</xdr:rowOff>
    </xdr:to>
    <xdr:sp macro="" textlink="">
      <xdr:nvSpPr>
        <xdr:cNvPr id="202" name="円/楕円 201"/>
        <xdr:cNvSpPr/>
      </xdr:nvSpPr>
      <xdr:spPr>
        <a:xfrm>
          <a:off x="1968500" y="135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65476</xdr:rowOff>
    </xdr:from>
    <xdr:ext cx="378565" cy="259045"/>
    <xdr:sp macro="" textlink="">
      <xdr:nvSpPr>
        <xdr:cNvPr id="203" name="テキスト ボックス 202"/>
        <xdr:cNvSpPr txBox="1"/>
      </xdr:nvSpPr>
      <xdr:spPr>
        <a:xfrm>
          <a:off x="1830017" y="13610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110454</xdr:rowOff>
    </xdr:from>
    <xdr:to>
      <xdr:col>1</xdr:col>
      <xdr:colOff>485775</xdr:colOff>
      <xdr:row>79</xdr:row>
      <xdr:rowOff>40604</xdr:rowOff>
    </xdr:to>
    <xdr:sp macro="" textlink="">
      <xdr:nvSpPr>
        <xdr:cNvPr id="204" name="円/楕円 203"/>
        <xdr:cNvSpPr/>
      </xdr:nvSpPr>
      <xdr:spPr>
        <a:xfrm>
          <a:off x="1079500" y="13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31731</xdr:rowOff>
    </xdr:from>
    <xdr:ext cx="469744" cy="259045"/>
    <xdr:sp macro="" textlink="">
      <xdr:nvSpPr>
        <xdr:cNvPr id="205" name="テキスト ボックス 204"/>
        <xdr:cNvSpPr txBox="1"/>
      </xdr:nvSpPr>
      <xdr:spPr>
        <a:xfrm>
          <a:off x="895427" y="135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113023</xdr:rowOff>
    </xdr:from>
    <xdr:to>
      <xdr:col>6</xdr:col>
      <xdr:colOff>511175</xdr:colOff>
      <xdr:row>98</xdr:row>
      <xdr:rowOff>117435</xdr:rowOff>
    </xdr:to>
    <xdr:cxnSp macro="">
      <xdr:nvCxnSpPr>
        <xdr:cNvPr id="233" name="直線コネクタ 232"/>
        <xdr:cNvCxnSpPr/>
      </xdr:nvCxnSpPr>
      <xdr:spPr>
        <a:xfrm flipV="1">
          <a:off x="3797300" y="16915123"/>
          <a:ext cx="8382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105753</xdr:rowOff>
    </xdr:from>
    <xdr:to>
      <xdr:col>5</xdr:col>
      <xdr:colOff>358775</xdr:colOff>
      <xdr:row>98</xdr:row>
      <xdr:rowOff>117435</xdr:rowOff>
    </xdr:to>
    <xdr:cxnSp macro="">
      <xdr:nvCxnSpPr>
        <xdr:cNvPr id="236" name="直線コネクタ 235"/>
        <xdr:cNvCxnSpPr/>
      </xdr:nvCxnSpPr>
      <xdr:spPr>
        <a:xfrm>
          <a:off x="2908300" y="16907853"/>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152702</xdr:rowOff>
    </xdr:from>
    <xdr:to>
      <xdr:col>5</xdr:col>
      <xdr:colOff>409575</xdr:colOff>
      <xdr:row>96</xdr:row>
      <xdr:rowOff>82852</xdr:rowOff>
    </xdr:to>
    <xdr:sp macro="" textlink="">
      <xdr:nvSpPr>
        <xdr:cNvPr id="237" name="フローチャート : 判断 236"/>
        <xdr:cNvSpPr/>
      </xdr:nvSpPr>
      <xdr:spPr>
        <a:xfrm>
          <a:off x="3746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99379</xdr:rowOff>
    </xdr:from>
    <xdr:ext cx="534377" cy="259045"/>
    <xdr:sp macro="" textlink="">
      <xdr:nvSpPr>
        <xdr:cNvPr id="238" name="テキスト ボックス 237"/>
        <xdr:cNvSpPr txBox="1"/>
      </xdr:nvSpPr>
      <xdr:spPr>
        <a:xfrm>
          <a:off x="3530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105753</xdr:rowOff>
    </xdr:from>
    <xdr:to>
      <xdr:col>4</xdr:col>
      <xdr:colOff>155575</xdr:colOff>
      <xdr:row>98</xdr:row>
      <xdr:rowOff>170058</xdr:rowOff>
    </xdr:to>
    <xdr:cxnSp macro="">
      <xdr:nvCxnSpPr>
        <xdr:cNvPr id="239" name="直線コネクタ 238"/>
        <xdr:cNvCxnSpPr/>
      </xdr:nvCxnSpPr>
      <xdr:spPr>
        <a:xfrm flipV="1">
          <a:off x="2019300" y="16907853"/>
          <a:ext cx="889000" cy="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158514</xdr:rowOff>
    </xdr:from>
    <xdr:to>
      <xdr:col>2</xdr:col>
      <xdr:colOff>638175</xdr:colOff>
      <xdr:row>98</xdr:row>
      <xdr:rowOff>170058</xdr:rowOff>
    </xdr:to>
    <xdr:cxnSp macro="">
      <xdr:nvCxnSpPr>
        <xdr:cNvPr id="242" name="直線コネクタ 241"/>
        <xdr:cNvCxnSpPr/>
      </xdr:nvCxnSpPr>
      <xdr:spPr>
        <a:xfrm>
          <a:off x="1130300" y="16960614"/>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62223</xdr:rowOff>
    </xdr:from>
    <xdr:to>
      <xdr:col>6</xdr:col>
      <xdr:colOff>561975</xdr:colOff>
      <xdr:row>98</xdr:row>
      <xdr:rowOff>163823</xdr:rowOff>
    </xdr:to>
    <xdr:sp macro="" textlink="">
      <xdr:nvSpPr>
        <xdr:cNvPr id="252" name="円/楕円 251"/>
        <xdr:cNvSpPr/>
      </xdr:nvSpPr>
      <xdr:spPr>
        <a:xfrm>
          <a:off x="4584700" y="168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148600</xdr:rowOff>
    </xdr:from>
    <xdr:ext cx="534377" cy="259045"/>
    <xdr:sp macro="" textlink="">
      <xdr:nvSpPr>
        <xdr:cNvPr id="253" name="扶助費該当値テキスト"/>
        <xdr:cNvSpPr txBox="1"/>
      </xdr:nvSpPr>
      <xdr:spPr>
        <a:xfrm>
          <a:off x="4686300" y="167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41,167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66635</xdr:rowOff>
    </xdr:from>
    <xdr:to>
      <xdr:col>5</xdr:col>
      <xdr:colOff>409575</xdr:colOff>
      <xdr:row>98</xdr:row>
      <xdr:rowOff>168235</xdr:rowOff>
    </xdr:to>
    <xdr:sp macro="" textlink="">
      <xdr:nvSpPr>
        <xdr:cNvPr id="254" name="円/楕円 253"/>
        <xdr:cNvSpPr/>
      </xdr:nvSpPr>
      <xdr:spPr>
        <a:xfrm>
          <a:off x="3746500" y="168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159362</xdr:rowOff>
    </xdr:from>
    <xdr:ext cx="534377" cy="259045"/>
    <xdr:sp macro="" textlink="">
      <xdr:nvSpPr>
        <xdr:cNvPr id="255" name="テキスト ボックス 254"/>
        <xdr:cNvSpPr txBox="1"/>
      </xdr:nvSpPr>
      <xdr:spPr>
        <a:xfrm>
          <a:off x="3530111" y="1696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54953</xdr:rowOff>
    </xdr:from>
    <xdr:to>
      <xdr:col>4</xdr:col>
      <xdr:colOff>206375</xdr:colOff>
      <xdr:row>98</xdr:row>
      <xdr:rowOff>156553</xdr:rowOff>
    </xdr:to>
    <xdr:sp macro="" textlink="">
      <xdr:nvSpPr>
        <xdr:cNvPr id="256" name="円/楕円 255"/>
        <xdr:cNvSpPr/>
      </xdr:nvSpPr>
      <xdr:spPr>
        <a:xfrm>
          <a:off x="2857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147680</xdr:rowOff>
    </xdr:from>
    <xdr:ext cx="534377" cy="259045"/>
    <xdr:sp macro="" textlink="">
      <xdr:nvSpPr>
        <xdr:cNvPr id="257" name="テキスト ボックス 256"/>
        <xdr:cNvSpPr txBox="1"/>
      </xdr:nvSpPr>
      <xdr:spPr>
        <a:xfrm>
          <a:off x="2641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119258</xdr:rowOff>
    </xdr:from>
    <xdr:to>
      <xdr:col>3</xdr:col>
      <xdr:colOff>3175</xdr:colOff>
      <xdr:row>99</xdr:row>
      <xdr:rowOff>49408</xdr:rowOff>
    </xdr:to>
    <xdr:sp macro="" textlink="">
      <xdr:nvSpPr>
        <xdr:cNvPr id="258" name="円/楕円 257"/>
        <xdr:cNvSpPr/>
      </xdr:nvSpPr>
      <xdr:spPr>
        <a:xfrm>
          <a:off x="1968500" y="1692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40535</xdr:rowOff>
    </xdr:from>
    <xdr:ext cx="534377" cy="259045"/>
    <xdr:sp macro="" textlink="">
      <xdr:nvSpPr>
        <xdr:cNvPr id="259" name="テキスト ボックス 258"/>
        <xdr:cNvSpPr txBox="1"/>
      </xdr:nvSpPr>
      <xdr:spPr>
        <a:xfrm>
          <a:off x="1752111" y="1701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107714</xdr:rowOff>
    </xdr:from>
    <xdr:to>
      <xdr:col>1</xdr:col>
      <xdr:colOff>485775</xdr:colOff>
      <xdr:row>99</xdr:row>
      <xdr:rowOff>37864</xdr:rowOff>
    </xdr:to>
    <xdr:sp macro="" textlink="">
      <xdr:nvSpPr>
        <xdr:cNvPr id="260" name="円/楕円 259"/>
        <xdr:cNvSpPr/>
      </xdr:nvSpPr>
      <xdr:spPr>
        <a:xfrm>
          <a:off x="1079500" y="169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28991</xdr:rowOff>
    </xdr:from>
    <xdr:ext cx="534377" cy="259045"/>
    <xdr:sp macro="" textlink="">
      <xdr:nvSpPr>
        <xdr:cNvPr id="261" name="テキスト ボックス 260"/>
        <xdr:cNvSpPr txBox="1"/>
      </xdr:nvSpPr>
      <xdr:spPr>
        <a:xfrm>
          <a:off x="863111" y="1700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14558</xdr:rowOff>
    </xdr:from>
    <xdr:to>
      <xdr:col>15</xdr:col>
      <xdr:colOff>180975</xdr:colOff>
      <xdr:row>37</xdr:row>
      <xdr:rowOff>148011</xdr:rowOff>
    </xdr:to>
    <xdr:cxnSp macro="">
      <xdr:nvCxnSpPr>
        <xdr:cNvPr id="293" name="直線コネクタ 292"/>
        <xdr:cNvCxnSpPr/>
      </xdr:nvCxnSpPr>
      <xdr:spPr>
        <a:xfrm flipV="1">
          <a:off x="9639300" y="6358208"/>
          <a:ext cx="838200" cy="13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148011</xdr:rowOff>
    </xdr:from>
    <xdr:to>
      <xdr:col>14</xdr:col>
      <xdr:colOff>28575</xdr:colOff>
      <xdr:row>38</xdr:row>
      <xdr:rowOff>146624</xdr:rowOff>
    </xdr:to>
    <xdr:cxnSp macro="">
      <xdr:nvCxnSpPr>
        <xdr:cNvPr id="296" name="直線コネクタ 295"/>
        <xdr:cNvCxnSpPr/>
      </xdr:nvCxnSpPr>
      <xdr:spPr>
        <a:xfrm flipV="1">
          <a:off x="8750300" y="6491661"/>
          <a:ext cx="889000" cy="17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32991</xdr:rowOff>
    </xdr:from>
    <xdr:to>
      <xdr:col>14</xdr:col>
      <xdr:colOff>79375</xdr:colOff>
      <xdr:row>37</xdr:row>
      <xdr:rowOff>134591</xdr:rowOff>
    </xdr:to>
    <xdr:sp macro="" textlink="">
      <xdr:nvSpPr>
        <xdr:cNvPr id="297" name="フローチャート : 判断 296"/>
        <xdr:cNvSpPr/>
      </xdr:nvSpPr>
      <xdr:spPr>
        <a:xfrm>
          <a:off x="9588500" y="637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151118</xdr:rowOff>
    </xdr:from>
    <xdr:ext cx="534377" cy="259045"/>
    <xdr:sp macro="" textlink="">
      <xdr:nvSpPr>
        <xdr:cNvPr id="298" name="テキスト ボックス 297"/>
        <xdr:cNvSpPr txBox="1"/>
      </xdr:nvSpPr>
      <xdr:spPr>
        <a:xfrm>
          <a:off x="9372111" y="61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146624</xdr:rowOff>
    </xdr:from>
    <xdr:to>
      <xdr:col>12</xdr:col>
      <xdr:colOff>511175</xdr:colOff>
      <xdr:row>39</xdr:row>
      <xdr:rowOff>11015</xdr:rowOff>
    </xdr:to>
    <xdr:cxnSp macro="">
      <xdr:nvCxnSpPr>
        <xdr:cNvPr id="299" name="直線コネクタ 298"/>
        <xdr:cNvCxnSpPr/>
      </xdr:nvCxnSpPr>
      <xdr:spPr>
        <a:xfrm flipV="1">
          <a:off x="7861300" y="6661724"/>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11015</xdr:rowOff>
    </xdr:from>
    <xdr:to>
      <xdr:col>11</xdr:col>
      <xdr:colOff>307975</xdr:colOff>
      <xdr:row>39</xdr:row>
      <xdr:rowOff>19800</xdr:rowOff>
    </xdr:to>
    <xdr:cxnSp macro="">
      <xdr:nvCxnSpPr>
        <xdr:cNvPr id="302" name="直線コネクタ 301"/>
        <xdr:cNvCxnSpPr/>
      </xdr:nvCxnSpPr>
      <xdr:spPr>
        <a:xfrm flipV="1">
          <a:off x="6972300" y="6697565"/>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135208</xdr:rowOff>
    </xdr:from>
    <xdr:to>
      <xdr:col>15</xdr:col>
      <xdr:colOff>231775</xdr:colOff>
      <xdr:row>37</xdr:row>
      <xdr:rowOff>65358</xdr:rowOff>
    </xdr:to>
    <xdr:sp macro="" textlink="">
      <xdr:nvSpPr>
        <xdr:cNvPr id="312" name="円/楕円 311"/>
        <xdr:cNvSpPr/>
      </xdr:nvSpPr>
      <xdr:spPr>
        <a:xfrm>
          <a:off x="10426700" y="63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113635</xdr:rowOff>
    </xdr:from>
    <xdr:ext cx="534377" cy="259045"/>
    <xdr:sp macro="" textlink="">
      <xdr:nvSpPr>
        <xdr:cNvPr id="313" name="補助費等該当値テキスト"/>
        <xdr:cNvSpPr txBox="1"/>
      </xdr:nvSpPr>
      <xdr:spPr>
        <a:xfrm>
          <a:off x="10528300" y="62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97211</xdr:rowOff>
    </xdr:from>
    <xdr:to>
      <xdr:col>14</xdr:col>
      <xdr:colOff>79375</xdr:colOff>
      <xdr:row>38</xdr:row>
      <xdr:rowOff>27361</xdr:rowOff>
    </xdr:to>
    <xdr:sp macro="" textlink="">
      <xdr:nvSpPr>
        <xdr:cNvPr id="314" name="円/楕円 313"/>
        <xdr:cNvSpPr/>
      </xdr:nvSpPr>
      <xdr:spPr>
        <a:xfrm>
          <a:off x="9588500" y="64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18488</xdr:rowOff>
    </xdr:from>
    <xdr:ext cx="534377" cy="259045"/>
    <xdr:sp macro="" textlink="">
      <xdr:nvSpPr>
        <xdr:cNvPr id="315" name="テキスト ボックス 314"/>
        <xdr:cNvSpPr txBox="1"/>
      </xdr:nvSpPr>
      <xdr:spPr>
        <a:xfrm>
          <a:off x="9372111" y="65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95824</xdr:rowOff>
    </xdr:from>
    <xdr:to>
      <xdr:col>12</xdr:col>
      <xdr:colOff>561975</xdr:colOff>
      <xdr:row>39</xdr:row>
      <xdr:rowOff>25974</xdr:rowOff>
    </xdr:to>
    <xdr:sp macro="" textlink="">
      <xdr:nvSpPr>
        <xdr:cNvPr id="316" name="円/楕円 315"/>
        <xdr:cNvSpPr/>
      </xdr:nvSpPr>
      <xdr:spPr>
        <a:xfrm>
          <a:off x="8699500" y="66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17101</xdr:rowOff>
    </xdr:from>
    <xdr:ext cx="534377" cy="259045"/>
    <xdr:sp macro="" textlink="">
      <xdr:nvSpPr>
        <xdr:cNvPr id="317" name="テキスト ボックス 316"/>
        <xdr:cNvSpPr txBox="1"/>
      </xdr:nvSpPr>
      <xdr:spPr>
        <a:xfrm>
          <a:off x="8483111" y="670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131665</xdr:rowOff>
    </xdr:from>
    <xdr:to>
      <xdr:col>11</xdr:col>
      <xdr:colOff>358775</xdr:colOff>
      <xdr:row>39</xdr:row>
      <xdr:rowOff>61815</xdr:rowOff>
    </xdr:to>
    <xdr:sp macro="" textlink="">
      <xdr:nvSpPr>
        <xdr:cNvPr id="318" name="円/楕円 317"/>
        <xdr:cNvSpPr/>
      </xdr:nvSpPr>
      <xdr:spPr>
        <a:xfrm>
          <a:off x="7810500" y="66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52942</xdr:rowOff>
    </xdr:from>
    <xdr:ext cx="534377" cy="259045"/>
    <xdr:sp macro="" textlink="">
      <xdr:nvSpPr>
        <xdr:cNvPr id="319" name="テキスト ボックス 318"/>
        <xdr:cNvSpPr txBox="1"/>
      </xdr:nvSpPr>
      <xdr:spPr>
        <a:xfrm>
          <a:off x="7594111" y="67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140450</xdr:rowOff>
    </xdr:from>
    <xdr:to>
      <xdr:col>10</xdr:col>
      <xdr:colOff>155575</xdr:colOff>
      <xdr:row>39</xdr:row>
      <xdr:rowOff>70600</xdr:rowOff>
    </xdr:to>
    <xdr:sp macro="" textlink="">
      <xdr:nvSpPr>
        <xdr:cNvPr id="320" name="円/楕円 319"/>
        <xdr:cNvSpPr/>
      </xdr:nvSpPr>
      <xdr:spPr>
        <a:xfrm>
          <a:off x="6921500" y="6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61727</xdr:rowOff>
    </xdr:from>
    <xdr:ext cx="534377" cy="259045"/>
    <xdr:sp macro="" textlink="">
      <xdr:nvSpPr>
        <xdr:cNvPr id="321" name="テキスト ボックス 320"/>
        <xdr:cNvSpPr txBox="1"/>
      </xdr:nvSpPr>
      <xdr:spPr>
        <a:xfrm>
          <a:off x="6705111" y="67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97572</xdr:rowOff>
    </xdr:from>
    <xdr:to>
      <xdr:col>15</xdr:col>
      <xdr:colOff>180975</xdr:colOff>
      <xdr:row>57</xdr:row>
      <xdr:rowOff>171116</xdr:rowOff>
    </xdr:to>
    <xdr:cxnSp macro="">
      <xdr:nvCxnSpPr>
        <xdr:cNvPr id="352" name="直線コネクタ 351"/>
        <xdr:cNvCxnSpPr/>
      </xdr:nvCxnSpPr>
      <xdr:spPr>
        <a:xfrm>
          <a:off x="9639300" y="9698772"/>
          <a:ext cx="8382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83769</xdr:rowOff>
    </xdr:from>
    <xdr:to>
      <xdr:col>14</xdr:col>
      <xdr:colOff>28575</xdr:colOff>
      <xdr:row>56</xdr:row>
      <xdr:rowOff>97572</xdr:rowOff>
    </xdr:to>
    <xdr:cxnSp macro="">
      <xdr:nvCxnSpPr>
        <xdr:cNvPr id="355" name="直線コネクタ 354"/>
        <xdr:cNvCxnSpPr/>
      </xdr:nvCxnSpPr>
      <xdr:spPr>
        <a:xfrm>
          <a:off x="8750300" y="9684969"/>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19024</xdr:rowOff>
    </xdr:from>
    <xdr:to>
      <xdr:col>14</xdr:col>
      <xdr:colOff>79375</xdr:colOff>
      <xdr:row>56</xdr:row>
      <xdr:rowOff>120624</xdr:rowOff>
    </xdr:to>
    <xdr:sp macro="" textlink="">
      <xdr:nvSpPr>
        <xdr:cNvPr id="356" name="フローチャート : 判断 355"/>
        <xdr:cNvSpPr/>
      </xdr:nvSpPr>
      <xdr:spPr>
        <a:xfrm>
          <a:off x="9588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137151</xdr:rowOff>
    </xdr:from>
    <xdr:ext cx="534377" cy="259045"/>
    <xdr:sp macro="" textlink="">
      <xdr:nvSpPr>
        <xdr:cNvPr id="357" name="テキスト ボックス 356"/>
        <xdr:cNvSpPr txBox="1"/>
      </xdr:nvSpPr>
      <xdr:spPr>
        <a:xfrm>
          <a:off x="9372111"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83769</xdr:rowOff>
    </xdr:from>
    <xdr:to>
      <xdr:col>12</xdr:col>
      <xdr:colOff>511175</xdr:colOff>
      <xdr:row>57</xdr:row>
      <xdr:rowOff>7210</xdr:rowOff>
    </xdr:to>
    <xdr:cxnSp macro="">
      <xdr:nvCxnSpPr>
        <xdr:cNvPr id="358" name="直線コネクタ 357"/>
        <xdr:cNvCxnSpPr/>
      </xdr:nvCxnSpPr>
      <xdr:spPr>
        <a:xfrm flipV="1">
          <a:off x="7861300" y="9684969"/>
          <a:ext cx="889000" cy="9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7210</xdr:rowOff>
    </xdr:from>
    <xdr:to>
      <xdr:col>11</xdr:col>
      <xdr:colOff>307975</xdr:colOff>
      <xdr:row>58</xdr:row>
      <xdr:rowOff>95090</xdr:rowOff>
    </xdr:to>
    <xdr:cxnSp macro="">
      <xdr:nvCxnSpPr>
        <xdr:cNvPr id="361" name="直線コネクタ 360"/>
        <xdr:cNvCxnSpPr/>
      </xdr:nvCxnSpPr>
      <xdr:spPr>
        <a:xfrm flipV="1">
          <a:off x="6972300" y="9779860"/>
          <a:ext cx="889000" cy="2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120316</xdr:rowOff>
    </xdr:from>
    <xdr:to>
      <xdr:col>15</xdr:col>
      <xdr:colOff>231775</xdr:colOff>
      <xdr:row>58</xdr:row>
      <xdr:rowOff>50466</xdr:rowOff>
    </xdr:to>
    <xdr:sp macro="" textlink="">
      <xdr:nvSpPr>
        <xdr:cNvPr id="371" name="円/楕円 370"/>
        <xdr:cNvSpPr/>
      </xdr:nvSpPr>
      <xdr:spPr>
        <a:xfrm>
          <a:off x="10426700" y="9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35243</xdr:rowOff>
    </xdr:from>
    <xdr:ext cx="534377" cy="259045"/>
    <xdr:sp macro="" textlink="">
      <xdr:nvSpPr>
        <xdr:cNvPr id="372" name="普通建設事業費該当値テキスト"/>
        <xdr:cNvSpPr txBox="1"/>
      </xdr:nvSpPr>
      <xdr:spPr>
        <a:xfrm>
          <a:off x="10528300" y="98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46772</xdr:rowOff>
    </xdr:from>
    <xdr:to>
      <xdr:col>14</xdr:col>
      <xdr:colOff>79375</xdr:colOff>
      <xdr:row>56</xdr:row>
      <xdr:rowOff>148372</xdr:rowOff>
    </xdr:to>
    <xdr:sp macro="" textlink="">
      <xdr:nvSpPr>
        <xdr:cNvPr id="373" name="円/楕円 372"/>
        <xdr:cNvSpPr/>
      </xdr:nvSpPr>
      <xdr:spPr>
        <a:xfrm>
          <a:off x="9588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139499</xdr:rowOff>
    </xdr:from>
    <xdr:ext cx="534377" cy="259045"/>
    <xdr:sp macro="" textlink="">
      <xdr:nvSpPr>
        <xdr:cNvPr id="374" name="テキスト ボックス 373"/>
        <xdr:cNvSpPr txBox="1"/>
      </xdr:nvSpPr>
      <xdr:spPr>
        <a:xfrm>
          <a:off x="9372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32969</xdr:rowOff>
    </xdr:from>
    <xdr:to>
      <xdr:col>12</xdr:col>
      <xdr:colOff>561975</xdr:colOff>
      <xdr:row>56</xdr:row>
      <xdr:rowOff>134569</xdr:rowOff>
    </xdr:to>
    <xdr:sp macro="" textlink="">
      <xdr:nvSpPr>
        <xdr:cNvPr id="375" name="円/楕円 374"/>
        <xdr:cNvSpPr/>
      </xdr:nvSpPr>
      <xdr:spPr>
        <a:xfrm>
          <a:off x="8699500" y="96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125696</xdr:rowOff>
    </xdr:from>
    <xdr:ext cx="534377" cy="259045"/>
    <xdr:sp macro="" textlink="">
      <xdr:nvSpPr>
        <xdr:cNvPr id="376" name="テキスト ボックス 375"/>
        <xdr:cNvSpPr txBox="1"/>
      </xdr:nvSpPr>
      <xdr:spPr>
        <a:xfrm>
          <a:off x="8483111" y="97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127860</xdr:rowOff>
    </xdr:from>
    <xdr:to>
      <xdr:col>11</xdr:col>
      <xdr:colOff>358775</xdr:colOff>
      <xdr:row>57</xdr:row>
      <xdr:rowOff>58010</xdr:rowOff>
    </xdr:to>
    <xdr:sp macro="" textlink="">
      <xdr:nvSpPr>
        <xdr:cNvPr id="377" name="円/楕円 376"/>
        <xdr:cNvSpPr/>
      </xdr:nvSpPr>
      <xdr:spPr>
        <a:xfrm>
          <a:off x="7810500" y="97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49137</xdr:rowOff>
    </xdr:from>
    <xdr:ext cx="534377" cy="259045"/>
    <xdr:sp macro="" textlink="">
      <xdr:nvSpPr>
        <xdr:cNvPr id="378" name="テキスト ボックス 377"/>
        <xdr:cNvSpPr txBox="1"/>
      </xdr:nvSpPr>
      <xdr:spPr>
        <a:xfrm>
          <a:off x="7594111" y="982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44290</xdr:rowOff>
    </xdr:from>
    <xdr:to>
      <xdr:col>10</xdr:col>
      <xdr:colOff>155575</xdr:colOff>
      <xdr:row>58</xdr:row>
      <xdr:rowOff>145890</xdr:rowOff>
    </xdr:to>
    <xdr:sp macro="" textlink="">
      <xdr:nvSpPr>
        <xdr:cNvPr id="379" name="円/楕円 378"/>
        <xdr:cNvSpPr/>
      </xdr:nvSpPr>
      <xdr:spPr>
        <a:xfrm>
          <a:off x="6921500" y="99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137017</xdr:rowOff>
    </xdr:from>
    <xdr:ext cx="534377" cy="259045"/>
    <xdr:sp macro="" textlink="">
      <xdr:nvSpPr>
        <xdr:cNvPr id="380" name="テキスト ボックス 379"/>
        <xdr:cNvSpPr txBox="1"/>
      </xdr:nvSpPr>
      <xdr:spPr>
        <a:xfrm>
          <a:off x="6705111" y="1008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43687</xdr:rowOff>
    </xdr:from>
    <xdr:to>
      <xdr:col>15</xdr:col>
      <xdr:colOff>180975</xdr:colOff>
      <xdr:row>79</xdr:row>
      <xdr:rowOff>77586</xdr:rowOff>
    </xdr:to>
    <xdr:cxnSp macro="">
      <xdr:nvCxnSpPr>
        <xdr:cNvPr id="411" name="直線コネクタ 410"/>
        <xdr:cNvCxnSpPr/>
      </xdr:nvCxnSpPr>
      <xdr:spPr>
        <a:xfrm>
          <a:off x="9639300" y="13588237"/>
          <a:ext cx="8382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402</xdr:rowOff>
    </xdr:from>
    <xdr:to>
      <xdr:col>14</xdr:col>
      <xdr:colOff>28575</xdr:colOff>
      <xdr:row>79</xdr:row>
      <xdr:rowOff>43687</xdr:rowOff>
    </xdr:to>
    <xdr:cxnSp macro="">
      <xdr:nvCxnSpPr>
        <xdr:cNvPr id="414" name="直線コネクタ 413"/>
        <xdr:cNvCxnSpPr/>
      </xdr:nvCxnSpPr>
      <xdr:spPr>
        <a:xfrm>
          <a:off x="8750300" y="13544952"/>
          <a:ext cx="889000" cy="4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166542</xdr:rowOff>
    </xdr:from>
    <xdr:to>
      <xdr:col>14</xdr:col>
      <xdr:colOff>79375</xdr:colOff>
      <xdr:row>77</xdr:row>
      <xdr:rowOff>96692</xdr:rowOff>
    </xdr:to>
    <xdr:sp macro="" textlink="">
      <xdr:nvSpPr>
        <xdr:cNvPr id="415" name="フローチャート : 判断 414"/>
        <xdr:cNvSpPr/>
      </xdr:nvSpPr>
      <xdr:spPr>
        <a:xfrm>
          <a:off x="9588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113219</xdr:rowOff>
    </xdr:from>
    <xdr:ext cx="534377" cy="259045"/>
    <xdr:sp macro="" textlink="">
      <xdr:nvSpPr>
        <xdr:cNvPr id="416" name="テキスト ボックス 415"/>
        <xdr:cNvSpPr txBox="1"/>
      </xdr:nvSpPr>
      <xdr:spPr>
        <a:xfrm>
          <a:off x="9372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26786</xdr:rowOff>
    </xdr:from>
    <xdr:to>
      <xdr:col>15</xdr:col>
      <xdr:colOff>231775</xdr:colOff>
      <xdr:row>79</xdr:row>
      <xdr:rowOff>128386</xdr:rowOff>
    </xdr:to>
    <xdr:sp macro="" textlink="">
      <xdr:nvSpPr>
        <xdr:cNvPr id="424" name="円/楕円 423"/>
        <xdr:cNvSpPr/>
      </xdr:nvSpPr>
      <xdr:spPr>
        <a:xfrm>
          <a:off x="10426700" y="135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113163</xdr:rowOff>
    </xdr:from>
    <xdr:ext cx="469744" cy="259045"/>
    <xdr:sp macro="" textlink="">
      <xdr:nvSpPr>
        <xdr:cNvPr id="425" name="普通建設事業費 （ うち新規整備　）該当値テキスト"/>
        <xdr:cNvSpPr txBox="1"/>
      </xdr:nvSpPr>
      <xdr:spPr>
        <a:xfrm>
          <a:off x="10528300" y="1348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164337</xdr:rowOff>
    </xdr:from>
    <xdr:to>
      <xdr:col>14</xdr:col>
      <xdr:colOff>79375</xdr:colOff>
      <xdr:row>79</xdr:row>
      <xdr:rowOff>94487</xdr:rowOff>
    </xdr:to>
    <xdr:sp macro="" textlink="">
      <xdr:nvSpPr>
        <xdr:cNvPr id="426" name="円/楕円 425"/>
        <xdr:cNvSpPr/>
      </xdr:nvSpPr>
      <xdr:spPr>
        <a:xfrm>
          <a:off x="9588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85614</xdr:rowOff>
    </xdr:from>
    <xdr:ext cx="469744" cy="259045"/>
    <xdr:sp macro="" textlink="">
      <xdr:nvSpPr>
        <xdr:cNvPr id="427" name="テキスト ボックス 426"/>
        <xdr:cNvSpPr txBox="1"/>
      </xdr:nvSpPr>
      <xdr:spPr>
        <a:xfrm>
          <a:off x="9404427" y="136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121052</xdr:rowOff>
    </xdr:from>
    <xdr:to>
      <xdr:col>12</xdr:col>
      <xdr:colOff>561975</xdr:colOff>
      <xdr:row>79</xdr:row>
      <xdr:rowOff>51202</xdr:rowOff>
    </xdr:to>
    <xdr:sp macro="" textlink="">
      <xdr:nvSpPr>
        <xdr:cNvPr id="428" name="円/楕円 427"/>
        <xdr:cNvSpPr/>
      </xdr:nvSpPr>
      <xdr:spPr>
        <a:xfrm>
          <a:off x="8699500" y="1349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42329</xdr:rowOff>
    </xdr:from>
    <xdr:ext cx="469744" cy="259045"/>
    <xdr:sp macro="" textlink="">
      <xdr:nvSpPr>
        <xdr:cNvPr id="429" name="テキスト ボックス 428"/>
        <xdr:cNvSpPr txBox="1"/>
      </xdr:nvSpPr>
      <xdr:spPr>
        <a:xfrm>
          <a:off x="8515427" y="1358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11633</xdr:rowOff>
    </xdr:from>
    <xdr:to>
      <xdr:col>15</xdr:col>
      <xdr:colOff>180975</xdr:colOff>
      <xdr:row>97</xdr:row>
      <xdr:rowOff>104342</xdr:rowOff>
    </xdr:to>
    <xdr:cxnSp macro="">
      <xdr:nvCxnSpPr>
        <xdr:cNvPr id="458" name="直線コネクタ 457"/>
        <xdr:cNvCxnSpPr/>
      </xdr:nvCxnSpPr>
      <xdr:spPr>
        <a:xfrm>
          <a:off x="9639300" y="16470833"/>
          <a:ext cx="838200" cy="26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11633</xdr:rowOff>
    </xdr:from>
    <xdr:to>
      <xdr:col>14</xdr:col>
      <xdr:colOff>28575</xdr:colOff>
      <xdr:row>96</xdr:row>
      <xdr:rowOff>121805</xdr:rowOff>
    </xdr:to>
    <xdr:cxnSp macro="">
      <xdr:nvCxnSpPr>
        <xdr:cNvPr id="461" name="直線コネクタ 460"/>
        <xdr:cNvCxnSpPr/>
      </xdr:nvCxnSpPr>
      <xdr:spPr>
        <a:xfrm flipV="1">
          <a:off x="8750300" y="16470833"/>
          <a:ext cx="889000" cy="1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62" name="フローチャート : 判断 461"/>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63" name="テキスト ボックス 462"/>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53542</xdr:rowOff>
    </xdr:from>
    <xdr:to>
      <xdr:col>15</xdr:col>
      <xdr:colOff>231775</xdr:colOff>
      <xdr:row>97</xdr:row>
      <xdr:rowOff>155142</xdr:rowOff>
    </xdr:to>
    <xdr:sp macro="" textlink="">
      <xdr:nvSpPr>
        <xdr:cNvPr id="471" name="円/楕円 470"/>
        <xdr:cNvSpPr/>
      </xdr:nvSpPr>
      <xdr:spPr>
        <a:xfrm>
          <a:off x="10426700" y="166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31969</xdr:rowOff>
    </xdr:from>
    <xdr:ext cx="534377" cy="259045"/>
    <xdr:sp macro="" textlink="">
      <xdr:nvSpPr>
        <xdr:cNvPr id="472" name="普通建設事業費 （ うち更新整備　）該当値テキスト"/>
        <xdr:cNvSpPr txBox="1"/>
      </xdr:nvSpPr>
      <xdr:spPr>
        <a:xfrm>
          <a:off x="10528300"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132283</xdr:rowOff>
    </xdr:from>
    <xdr:to>
      <xdr:col>14</xdr:col>
      <xdr:colOff>79375</xdr:colOff>
      <xdr:row>96</xdr:row>
      <xdr:rowOff>62433</xdr:rowOff>
    </xdr:to>
    <xdr:sp macro="" textlink="">
      <xdr:nvSpPr>
        <xdr:cNvPr id="473" name="円/楕円 472"/>
        <xdr:cNvSpPr/>
      </xdr:nvSpPr>
      <xdr:spPr>
        <a:xfrm>
          <a:off x="9588500" y="164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78960</xdr:rowOff>
    </xdr:from>
    <xdr:ext cx="534377" cy="259045"/>
    <xdr:sp macro="" textlink="">
      <xdr:nvSpPr>
        <xdr:cNvPr id="474" name="テキスト ボックス 473"/>
        <xdr:cNvSpPr txBox="1"/>
      </xdr:nvSpPr>
      <xdr:spPr>
        <a:xfrm>
          <a:off x="9372111" y="161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43,084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71005</xdr:rowOff>
    </xdr:from>
    <xdr:to>
      <xdr:col>12</xdr:col>
      <xdr:colOff>561975</xdr:colOff>
      <xdr:row>97</xdr:row>
      <xdr:rowOff>1155</xdr:rowOff>
    </xdr:to>
    <xdr:sp macro="" textlink="">
      <xdr:nvSpPr>
        <xdr:cNvPr id="475" name="円/楕円 474"/>
        <xdr:cNvSpPr/>
      </xdr:nvSpPr>
      <xdr:spPr>
        <a:xfrm>
          <a:off x="8699500" y="16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17682</xdr:rowOff>
    </xdr:from>
    <xdr:ext cx="534377" cy="259045"/>
    <xdr:sp macro="" textlink="">
      <xdr:nvSpPr>
        <xdr:cNvPr id="476" name="テキスト ボックス 475"/>
        <xdr:cNvSpPr txBox="1"/>
      </xdr:nvSpPr>
      <xdr:spPr>
        <a:xfrm>
          <a:off x="8483111" y="163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148289</xdr:rowOff>
    </xdr:from>
    <xdr:to>
      <xdr:col>23</xdr:col>
      <xdr:colOff>516889</xdr:colOff>
      <xdr:row>39</xdr:row>
      <xdr:rowOff>98878</xdr:rowOff>
    </xdr:to>
    <xdr:cxnSp macro="">
      <xdr:nvCxnSpPr>
        <xdr:cNvPr id="502" name="直線コネクタ 501"/>
        <xdr:cNvCxnSpPr/>
      </xdr:nvCxnSpPr>
      <xdr:spPr>
        <a:xfrm flipV="1">
          <a:off x="16317595" y="6149039"/>
          <a:ext cx="1269" cy="63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110528</xdr:rowOff>
    </xdr:from>
    <xdr:ext cx="249299" cy="259045"/>
    <xdr:sp macro="" textlink="">
      <xdr:nvSpPr>
        <xdr:cNvPr id="503" name="災害復旧事業費最小値テキスト"/>
        <xdr:cNvSpPr txBox="1"/>
      </xdr:nvSpPr>
      <xdr:spPr>
        <a:xfrm>
          <a:off x="16370300" y="679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94966</xdr:rowOff>
    </xdr:from>
    <xdr:ext cx="534377" cy="259045"/>
    <xdr:sp macro="" textlink="">
      <xdr:nvSpPr>
        <xdr:cNvPr id="505" name="災害復旧事業費最大値テキスト"/>
        <xdr:cNvSpPr txBox="1"/>
      </xdr:nvSpPr>
      <xdr:spPr>
        <a:xfrm>
          <a:off x="16370300" y="59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35</xdr:row>
      <xdr:rowOff>148289</xdr:rowOff>
    </xdr:from>
    <xdr:to>
      <xdr:col>23</xdr:col>
      <xdr:colOff>606425</xdr:colOff>
      <xdr:row>35</xdr:row>
      <xdr:rowOff>148289</xdr:rowOff>
    </xdr:to>
    <xdr:cxnSp macro="">
      <xdr:nvCxnSpPr>
        <xdr:cNvPr id="506" name="直線コネクタ 505"/>
        <xdr:cNvCxnSpPr/>
      </xdr:nvCxnSpPr>
      <xdr:spPr>
        <a:xfrm>
          <a:off x="16230600" y="614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83758</xdr:rowOff>
    </xdr:from>
    <xdr:to>
      <xdr:col>23</xdr:col>
      <xdr:colOff>517525</xdr:colOff>
      <xdr:row>39</xdr:row>
      <xdr:rowOff>92478</xdr:rowOff>
    </xdr:to>
    <xdr:cxnSp macro="">
      <xdr:nvCxnSpPr>
        <xdr:cNvPr id="507" name="直線コネクタ 506"/>
        <xdr:cNvCxnSpPr/>
      </xdr:nvCxnSpPr>
      <xdr:spPr>
        <a:xfrm>
          <a:off x="15481300" y="6770308"/>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27979</xdr:rowOff>
    </xdr:from>
    <xdr:ext cx="469744" cy="259045"/>
    <xdr:sp macro="" textlink="">
      <xdr:nvSpPr>
        <xdr:cNvPr id="508" name="災害復旧事業費平均値テキスト"/>
        <xdr:cNvSpPr txBox="1"/>
      </xdr:nvSpPr>
      <xdr:spPr>
        <a:xfrm>
          <a:off x="16370300" y="654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5102</xdr:rowOff>
    </xdr:from>
    <xdr:to>
      <xdr:col>23</xdr:col>
      <xdr:colOff>568325</xdr:colOff>
      <xdr:row>39</xdr:row>
      <xdr:rowOff>106702</xdr:rowOff>
    </xdr:to>
    <xdr:sp macro="" textlink="">
      <xdr:nvSpPr>
        <xdr:cNvPr id="509" name="フローチャート : 判断 508"/>
        <xdr:cNvSpPr/>
      </xdr:nvSpPr>
      <xdr:spPr>
        <a:xfrm>
          <a:off x="16268700" y="66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83758</xdr:rowOff>
    </xdr:from>
    <xdr:to>
      <xdr:col>22</xdr:col>
      <xdr:colOff>365125</xdr:colOff>
      <xdr:row>39</xdr:row>
      <xdr:rowOff>98878</xdr:rowOff>
    </xdr:to>
    <xdr:cxnSp macro="">
      <xdr:nvCxnSpPr>
        <xdr:cNvPr id="510" name="直線コネクタ 509"/>
        <xdr:cNvCxnSpPr/>
      </xdr:nvCxnSpPr>
      <xdr:spPr>
        <a:xfrm flipV="1">
          <a:off x="14592300" y="677030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16891</xdr:rowOff>
    </xdr:from>
    <xdr:to>
      <xdr:col>22</xdr:col>
      <xdr:colOff>415925</xdr:colOff>
      <xdr:row>39</xdr:row>
      <xdr:rowOff>118491</xdr:rowOff>
    </xdr:to>
    <xdr:sp macro="" textlink="">
      <xdr:nvSpPr>
        <xdr:cNvPr id="511" name="フローチャート : 判断 510"/>
        <xdr:cNvSpPr/>
      </xdr:nvSpPr>
      <xdr:spPr>
        <a:xfrm>
          <a:off x="15430500" y="67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135018</xdr:rowOff>
    </xdr:from>
    <xdr:ext cx="378565" cy="259045"/>
    <xdr:sp macro="" textlink="">
      <xdr:nvSpPr>
        <xdr:cNvPr id="512" name="テキスト ボックス 511"/>
        <xdr:cNvSpPr txBox="1"/>
      </xdr:nvSpPr>
      <xdr:spPr>
        <a:xfrm>
          <a:off x="15292017" y="647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170757</xdr:rowOff>
    </xdr:from>
    <xdr:to>
      <xdr:col>21</xdr:col>
      <xdr:colOff>161925</xdr:colOff>
      <xdr:row>39</xdr:row>
      <xdr:rowOff>98878</xdr:rowOff>
    </xdr:to>
    <xdr:cxnSp macro="">
      <xdr:nvCxnSpPr>
        <xdr:cNvPr id="513" name="直線コネクタ 512"/>
        <xdr:cNvCxnSpPr/>
      </xdr:nvCxnSpPr>
      <xdr:spPr>
        <a:xfrm>
          <a:off x="13703300" y="5314257"/>
          <a:ext cx="889000" cy="14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4318</xdr:rowOff>
    </xdr:from>
    <xdr:to>
      <xdr:col>21</xdr:col>
      <xdr:colOff>212725</xdr:colOff>
      <xdr:row>39</xdr:row>
      <xdr:rowOff>105918</xdr:rowOff>
    </xdr:to>
    <xdr:sp macro="" textlink="">
      <xdr:nvSpPr>
        <xdr:cNvPr id="514" name="フローチャート : 判断 513"/>
        <xdr:cNvSpPr/>
      </xdr:nvSpPr>
      <xdr:spPr>
        <a:xfrm>
          <a:off x="14541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122445</xdr:rowOff>
    </xdr:from>
    <xdr:ext cx="469744" cy="259045"/>
    <xdr:sp macro="" textlink="">
      <xdr:nvSpPr>
        <xdr:cNvPr id="515" name="テキスト ボックス 514"/>
        <xdr:cNvSpPr txBox="1"/>
      </xdr:nvSpPr>
      <xdr:spPr>
        <a:xfrm>
          <a:off x="14357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170757</xdr:rowOff>
    </xdr:from>
    <xdr:to>
      <xdr:col>19</xdr:col>
      <xdr:colOff>644525</xdr:colOff>
      <xdr:row>36</xdr:row>
      <xdr:rowOff>113933</xdr:rowOff>
    </xdr:to>
    <xdr:cxnSp macro="">
      <xdr:nvCxnSpPr>
        <xdr:cNvPr id="516" name="直線コネクタ 515"/>
        <xdr:cNvCxnSpPr/>
      </xdr:nvCxnSpPr>
      <xdr:spPr>
        <a:xfrm flipV="1">
          <a:off x="12814300" y="5314257"/>
          <a:ext cx="889000" cy="9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153202</xdr:rowOff>
    </xdr:from>
    <xdr:to>
      <xdr:col>20</xdr:col>
      <xdr:colOff>9525</xdr:colOff>
      <xdr:row>39</xdr:row>
      <xdr:rowOff>83352</xdr:rowOff>
    </xdr:to>
    <xdr:sp macro="" textlink="">
      <xdr:nvSpPr>
        <xdr:cNvPr id="517" name="フローチャート : 判断 516"/>
        <xdr:cNvSpPr/>
      </xdr:nvSpPr>
      <xdr:spPr>
        <a:xfrm>
          <a:off x="13652500" y="666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74479</xdr:rowOff>
    </xdr:from>
    <xdr:ext cx="469744" cy="259045"/>
    <xdr:sp macro="" textlink="">
      <xdr:nvSpPr>
        <xdr:cNvPr id="518" name="テキスト ボックス 517"/>
        <xdr:cNvSpPr txBox="1"/>
      </xdr:nvSpPr>
      <xdr:spPr>
        <a:xfrm>
          <a:off x="13468427" y="676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116038</xdr:rowOff>
    </xdr:from>
    <xdr:to>
      <xdr:col>18</xdr:col>
      <xdr:colOff>492125</xdr:colOff>
      <xdr:row>39</xdr:row>
      <xdr:rowOff>46188</xdr:rowOff>
    </xdr:to>
    <xdr:sp macro="" textlink="">
      <xdr:nvSpPr>
        <xdr:cNvPr id="519" name="フローチャート : 判断 518"/>
        <xdr:cNvSpPr/>
      </xdr:nvSpPr>
      <xdr:spPr>
        <a:xfrm>
          <a:off x="12763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37315</xdr:rowOff>
    </xdr:from>
    <xdr:ext cx="469744" cy="259045"/>
    <xdr:sp macro="" textlink="">
      <xdr:nvSpPr>
        <xdr:cNvPr id="520" name="テキスト ボックス 519"/>
        <xdr:cNvSpPr txBox="1"/>
      </xdr:nvSpPr>
      <xdr:spPr>
        <a:xfrm>
          <a:off x="12579427" y="672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41678</xdr:rowOff>
    </xdr:from>
    <xdr:to>
      <xdr:col>23</xdr:col>
      <xdr:colOff>568325</xdr:colOff>
      <xdr:row>39</xdr:row>
      <xdr:rowOff>143278</xdr:rowOff>
    </xdr:to>
    <xdr:sp macro="" textlink="">
      <xdr:nvSpPr>
        <xdr:cNvPr id="526" name="円/楕円 525"/>
        <xdr:cNvSpPr/>
      </xdr:nvSpPr>
      <xdr:spPr>
        <a:xfrm>
          <a:off x="16268700" y="67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154979</xdr:rowOff>
    </xdr:from>
    <xdr:ext cx="378565" cy="259045"/>
    <xdr:sp macro="" textlink="">
      <xdr:nvSpPr>
        <xdr:cNvPr id="527" name="災害復旧事業費該当値テキスト"/>
        <xdr:cNvSpPr txBox="1"/>
      </xdr:nvSpPr>
      <xdr:spPr>
        <a:xfrm>
          <a:off x="16370300" y="667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32958</xdr:rowOff>
    </xdr:from>
    <xdr:to>
      <xdr:col>22</xdr:col>
      <xdr:colOff>415925</xdr:colOff>
      <xdr:row>39</xdr:row>
      <xdr:rowOff>134558</xdr:rowOff>
    </xdr:to>
    <xdr:sp macro="" textlink="">
      <xdr:nvSpPr>
        <xdr:cNvPr id="528" name="円/楕円 527"/>
        <xdr:cNvSpPr/>
      </xdr:nvSpPr>
      <xdr:spPr>
        <a:xfrm>
          <a:off x="15430500" y="67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125685</xdr:rowOff>
    </xdr:from>
    <xdr:ext cx="378565" cy="259045"/>
    <xdr:sp macro="" textlink="">
      <xdr:nvSpPr>
        <xdr:cNvPr id="529" name="テキスト ボックス 528"/>
        <xdr:cNvSpPr txBox="1"/>
      </xdr:nvSpPr>
      <xdr:spPr>
        <a:xfrm>
          <a:off x="15292017" y="681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30" name="円/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31" name="テキスト ボックス 530"/>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119957</xdr:rowOff>
    </xdr:from>
    <xdr:to>
      <xdr:col>20</xdr:col>
      <xdr:colOff>9525</xdr:colOff>
      <xdr:row>31</xdr:row>
      <xdr:rowOff>50107</xdr:rowOff>
    </xdr:to>
    <xdr:sp macro="" textlink="">
      <xdr:nvSpPr>
        <xdr:cNvPr id="532" name="円/楕円 531"/>
        <xdr:cNvSpPr/>
      </xdr:nvSpPr>
      <xdr:spPr>
        <a:xfrm>
          <a:off x="13652500" y="52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66634</xdr:rowOff>
    </xdr:from>
    <xdr:ext cx="534377" cy="259045"/>
    <xdr:sp macro="" textlink="">
      <xdr:nvSpPr>
        <xdr:cNvPr id="533" name="テキスト ボックス 532"/>
        <xdr:cNvSpPr txBox="1"/>
      </xdr:nvSpPr>
      <xdr:spPr>
        <a:xfrm>
          <a:off x="13436111" y="503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63133</xdr:rowOff>
    </xdr:from>
    <xdr:to>
      <xdr:col>18</xdr:col>
      <xdr:colOff>492125</xdr:colOff>
      <xdr:row>36</xdr:row>
      <xdr:rowOff>164733</xdr:rowOff>
    </xdr:to>
    <xdr:sp macro="" textlink="">
      <xdr:nvSpPr>
        <xdr:cNvPr id="534" name="円/楕円 533"/>
        <xdr:cNvSpPr/>
      </xdr:nvSpPr>
      <xdr:spPr>
        <a:xfrm>
          <a:off x="12763500" y="62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9810</xdr:rowOff>
    </xdr:from>
    <xdr:ext cx="534377" cy="259045"/>
    <xdr:sp macro="" textlink="">
      <xdr:nvSpPr>
        <xdr:cNvPr id="535" name="テキスト ボックス 534"/>
        <xdr:cNvSpPr txBox="1"/>
      </xdr:nvSpPr>
      <xdr:spPr>
        <a:xfrm>
          <a:off x="12547111" y="601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フローチャート :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0" name="フローチャート :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1" name="テキスト ボックス 56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3" name="フローチャート :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4" name="テキスト ボックス 56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6" name="フローチャート :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7" name="テキスト ボックス 56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フローチャート :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9" name="テキスト ボックス 56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5" name="円/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7" name="円/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8" name="テキスト ボックス 57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9" name="円/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0" name="テキスト ボックス 57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1" name="円/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2" name="テキスト ボックス 58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3" name="円/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4" name="テキスト ボックス 58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5" name="直線コネクタ 59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6" name="テキスト ボックス 59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7" name="直線コネクタ 59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8" name="テキスト ボックス 59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9" name="直線コネクタ 59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0" name="テキスト ボックス 59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1" name="直線コネクタ 60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2" name="テキスト ボックス 60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3" name="直線コネクタ 60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4" name="テキスト ボックス 60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5" name="直線コネクタ 60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6" name="テキスト ボックス 60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10" name="直線コネクタ 609"/>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11"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2" name="直線コネクタ 611"/>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3"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4" name="直線コネクタ 613"/>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54515</xdr:rowOff>
    </xdr:from>
    <xdr:to>
      <xdr:col>23</xdr:col>
      <xdr:colOff>517525</xdr:colOff>
      <xdr:row>77</xdr:row>
      <xdr:rowOff>65601</xdr:rowOff>
    </xdr:to>
    <xdr:cxnSp macro="">
      <xdr:nvCxnSpPr>
        <xdr:cNvPr id="615" name="直線コネクタ 614"/>
        <xdr:cNvCxnSpPr/>
      </xdr:nvCxnSpPr>
      <xdr:spPr>
        <a:xfrm flipV="1">
          <a:off x="15481300" y="13256165"/>
          <a:ext cx="8382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6"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7" name="フローチャート : 判断 616"/>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64963</xdr:rowOff>
    </xdr:from>
    <xdr:to>
      <xdr:col>22</xdr:col>
      <xdr:colOff>365125</xdr:colOff>
      <xdr:row>77</xdr:row>
      <xdr:rowOff>65601</xdr:rowOff>
    </xdr:to>
    <xdr:cxnSp macro="">
      <xdr:nvCxnSpPr>
        <xdr:cNvPr id="618" name="直線コネクタ 617"/>
        <xdr:cNvCxnSpPr/>
      </xdr:nvCxnSpPr>
      <xdr:spPr>
        <a:xfrm>
          <a:off x="14592300" y="13266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76964</xdr:rowOff>
    </xdr:from>
    <xdr:to>
      <xdr:col>22</xdr:col>
      <xdr:colOff>415925</xdr:colOff>
      <xdr:row>77</xdr:row>
      <xdr:rowOff>7114</xdr:rowOff>
    </xdr:to>
    <xdr:sp macro="" textlink="">
      <xdr:nvSpPr>
        <xdr:cNvPr id="619" name="フローチャート : 判断 618"/>
        <xdr:cNvSpPr/>
      </xdr:nvSpPr>
      <xdr:spPr>
        <a:xfrm>
          <a:off x="15430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23641</xdr:rowOff>
    </xdr:from>
    <xdr:ext cx="534377" cy="259045"/>
    <xdr:sp macro="" textlink="">
      <xdr:nvSpPr>
        <xdr:cNvPr id="620" name="テキスト ボックス 619"/>
        <xdr:cNvSpPr txBox="1"/>
      </xdr:nvSpPr>
      <xdr:spPr>
        <a:xfrm>
          <a:off x="15214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61159</xdr:rowOff>
    </xdr:from>
    <xdr:to>
      <xdr:col>21</xdr:col>
      <xdr:colOff>161925</xdr:colOff>
      <xdr:row>77</xdr:row>
      <xdr:rowOff>64963</xdr:rowOff>
    </xdr:to>
    <xdr:cxnSp macro="">
      <xdr:nvCxnSpPr>
        <xdr:cNvPr id="621" name="直線コネクタ 620"/>
        <xdr:cNvCxnSpPr/>
      </xdr:nvCxnSpPr>
      <xdr:spPr>
        <a:xfrm>
          <a:off x="13703300" y="13262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2" name="フローチャート : 判断 621"/>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3" name="テキスト ボックス 622"/>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61159</xdr:rowOff>
    </xdr:from>
    <xdr:to>
      <xdr:col>19</xdr:col>
      <xdr:colOff>644525</xdr:colOff>
      <xdr:row>77</xdr:row>
      <xdr:rowOff>61894</xdr:rowOff>
    </xdr:to>
    <xdr:cxnSp macro="">
      <xdr:nvCxnSpPr>
        <xdr:cNvPr id="624" name="直線コネクタ 623"/>
        <xdr:cNvCxnSpPr/>
      </xdr:nvCxnSpPr>
      <xdr:spPr>
        <a:xfrm flipV="1">
          <a:off x="12814300" y="1326280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5" name="フローチャート : 判断 624"/>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6" name="テキスト ボックス 625"/>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7" name="フローチャート : 判断 626"/>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8" name="テキスト ボックス 627"/>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3715</xdr:rowOff>
    </xdr:from>
    <xdr:to>
      <xdr:col>23</xdr:col>
      <xdr:colOff>568325</xdr:colOff>
      <xdr:row>77</xdr:row>
      <xdr:rowOff>105315</xdr:rowOff>
    </xdr:to>
    <xdr:sp macro="" textlink="">
      <xdr:nvSpPr>
        <xdr:cNvPr id="634" name="円/楕円 633"/>
        <xdr:cNvSpPr/>
      </xdr:nvSpPr>
      <xdr:spPr>
        <a:xfrm>
          <a:off x="16268700" y="13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153592</xdr:rowOff>
    </xdr:from>
    <xdr:ext cx="534377" cy="259045"/>
    <xdr:sp macro="" textlink="">
      <xdr:nvSpPr>
        <xdr:cNvPr id="635" name="公債費該当値テキスト"/>
        <xdr:cNvSpPr txBox="1"/>
      </xdr:nvSpPr>
      <xdr:spPr>
        <a:xfrm>
          <a:off x="16370300" y="131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14801</xdr:rowOff>
    </xdr:from>
    <xdr:to>
      <xdr:col>22</xdr:col>
      <xdr:colOff>415925</xdr:colOff>
      <xdr:row>77</xdr:row>
      <xdr:rowOff>116401</xdr:rowOff>
    </xdr:to>
    <xdr:sp macro="" textlink="">
      <xdr:nvSpPr>
        <xdr:cNvPr id="636" name="円/楕円 635"/>
        <xdr:cNvSpPr/>
      </xdr:nvSpPr>
      <xdr:spPr>
        <a:xfrm>
          <a:off x="15430500" y="132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107528</xdr:rowOff>
    </xdr:from>
    <xdr:ext cx="534377" cy="259045"/>
    <xdr:sp macro="" textlink="">
      <xdr:nvSpPr>
        <xdr:cNvPr id="637" name="テキスト ボックス 636"/>
        <xdr:cNvSpPr txBox="1"/>
      </xdr:nvSpPr>
      <xdr:spPr>
        <a:xfrm>
          <a:off x="15214111" y="133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14163</xdr:rowOff>
    </xdr:from>
    <xdr:to>
      <xdr:col>21</xdr:col>
      <xdr:colOff>212725</xdr:colOff>
      <xdr:row>77</xdr:row>
      <xdr:rowOff>115763</xdr:rowOff>
    </xdr:to>
    <xdr:sp macro="" textlink="">
      <xdr:nvSpPr>
        <xdr:cNvPr id="638" name="円/楕円 637"/>
        <xdr:cNvSpPr/>
      </xdr:nvSpPr>
      <xdr:spPr>
        <a:xfrm>
          <a:off x="14541500" y="13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106890</xdr:rowOff>
    </xdr:from>
    <xdr:ext cx="534377" cy="259045"/>
    <xdr:sp macro="" textlink="">
      <xdr:nvSpPr>
        <xdr:cNvPr id="639" name="テキスト ボックス 638"/>
        <xdr:cNvSpPr txBox="1"/>
      </xdr:nvSpPr>
      <xdr:spPr>
        <a:xfrm>
          <a:off x="14325111" y="13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10359</xdr:rowOff>
    </xdr:from>
    <xdr:to>
      <xdr:col>20</xdr:col>
      <xdr:colOff>9525</xdr:colOff>
      <xdr:row>77</xdr:row>
      <xdr:rowOff>111959</xdr:rowOff>
    </xdr:to>
    <xdr:sp macro="" textlink="">
      <xdr:nvSpPr>
        <xdr:cNvPr id="640" name="円/楕円 639"/>
        <xdr:cNvSpPr/>
      </xdr:nvSpPr>
      <xdr:spPr>
        <a:xfrm>
          <a:off x="13652500" y="132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103086</xdr:rowOff>
    </xdr:from>
    <xdr:ext cx="534377" cy="259045"/>
    <xdr:sp macro="" textlink="">
      <xdr:nvSpPr>
        <xdr:cNvPr id="641" name="テキスト ボックス 640"/>
        <xdr:cNvSpPr txBox="1"/>
      </xdr:nvSpPr>
      <xdr:spPr>
        <a:xfrm>
          <a:off x="13436111" y="1330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11094</xdr:rowOff>
    </xdr:from>
    <xdr:to>
      <xdr:col>18</xdr:col>
      <xdr:colOff>492125</xdr:colOff>
      <xdr:row>77</xdr:row>
      <xdr:rowOff>112694</xdr:rowOff>
    </xdr:to>
    <xdr:sp macro="" textlink="">
      <xdr:nvSpPr>
        <xdr:cNvPr id="642" name="円/楕円 641"/>
        <xdr:cNvSpPr/>
      </xdr:nvSpPr>
      <xdr:spPr>
        <a:xfrm>
          <a:off x="12763500" y="132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103821</xdr:rowOff>
    </xdr:from>
    <xdr:ext cx="534377" cy="259045"/>
    <xdr:sp macro="" textlink="">
      <xdr:nvSpPr>
        <xdr:cNvPr id="643" name="テキスト ボックス 642"/>
        <xdr:cNvSpPr txBox="1"/>
      </xdr:nvSpPr>
      <xdr:spPr>
        <a:xfrm>
          <a:off x="12547111" y="1330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7" name="テキスト ボックス 65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9" name="テキスト ボックス 65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1" name="テキスト ボックス 66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3" name="テキスト ボックス 66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5" name="直線コネクタ 664"/>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6"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7" name="直線コネクタ 666"/>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8"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9" name="直線コネクタ 668"/>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164229</xdr:rowOff>
    </xdr:from>
    <xdr:to>
      <xdr:col>23</xdr:col>
      <xdr:colOff>517525</xdr:colOff>
      <xdr:row>98</xdr:row>
      <xdr:rowOff>49220</xdr:rowOff>
    </xdr:to>
    <xdr:cxnSp macro="">
      <xdr:nvCxnSpPr>
        <xdr:cNvPr id="670" name="直線コネクタ 669"/>
        <xdr:cNvCxnSpPr/>
      </xdr:nvCxnSpPr>
      <xdr:spPr>
        <a:xfrm flipV="1">
          <a:off x="15481300" y="16794879"/>
          <a:ext cx="8382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71"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2" name="フローチャート : 判断 671"/>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36030</xdr:rowOff>
    </xdr:from>
    <xdr:to>
      <xdr:col>22</xdr:col>
      <xdr:colOff>365125</xdr:colOff>
      <xdr:row>98</xdr:row>
      <xdr:rowOff>49220</xdr:rowOff>
    </xdr:to>
    <xdr:cxnSp macro="">
      <xdr:nvCxnSpPr>
        <xdr:cNvPr id="673" name="直線コネクタ 672"/>
        <xdr:cNvCxnSpPr/>
      </xdr:nvCxnSpPr>
      <xdr:spPr>
        <a:xfrm>
          <a:off x="14592300" y="16152330"/>
          <a:ext cx="889000" cy="69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110159</xdr:rowOff>
    </xdr:from>
    <xdr:to>
      <xdr:col>22</xdr:col>
      <xdr:colOff>415925</xdr:colOff>
      <xdr:row>97</xdr:row>
      <xdr:rowOff>40309</xdr:rowOff>
    </xdr:to>
    <xdr:sp macro="" textlink="">
      <xdr:nvSpPr>
        <xdr:cNvPr id="674" name="フローチャート : 判断 673"/>
        <xdr:cNvSpPr/>
      </xdr:nvSpPr>
      <xdr:spPr>
        <a:xfrm>
          <a:off x="15430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56836</xdr:rowOff>
    </xdr:from>
    <xdr:ext cx="534377" cy="259045"/>
    <xdr:sp macro="" textlink="">
      <xdr:nvSpPr>
        <xdr:cNvPr id="675" name="テキスト ボックス 674"/>
        <xdr:cNvSpPr txBox="1"/>
      </xdr:nvSpPr>
      <xdr:spPr>
        <a:xfrm>
          <a:off x="15214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36030</xdr:rowOff>
    </xdr:from>
    <xdr:to>
      <xdr:col>21</xdr:col>
      <xdr:colOff>161925</xdr:colOff>
      <xdr:row>97</xdr:row>
      <xdr:rowOff>111376</xdr:rowOff>
    </xdr:to>
    <xdr:cxnSp macro="">
      <xdr:nvCxnSpPr>
        <xdr:cNvPr id="676" name="直線コネクタ 675"/>
        <xdr:cNvCxnSpPr/>
      </xdr:nvCxnSpPr>
      <xdr:spPr>
        <a:xfrm flipV="1">
          <a:off x="13703300" y="16152330"/>
          <a:ext cx="889000" cy="58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7" name="フローチャート : 判断 676"/>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8" name="テキスト ボックス 677"/>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63210</xdr:rowOff>
    </xdr:from>
    <xdr:to>
      <xdr:col>19</xdr:col>
      <xdr:colOff>644525</xdr:colOff>
      <xdr:row>97</xdr:row>
      <xdr:rowOff>111376</xdr:rowOff>
    </xdr:to>
    <xdr:cxnSp macro="">
      <xdr:nvCxnSpPr>
        <xdr:cNvPr id="679" name="直線コネクタ 678"/>
        <xdr:cNvCxnSpPr/>
      </xdr:nvCxnSpPr>
      <xdr:spPr>
        <a:xfrm>
          <a:off x="12814300" y="16179510"/>
          <a:ext cx="889000" cy="56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80" name="フローチャート : 判断 679"/>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81" name="テキスト ボックス 680"/>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2" name="フローチャート : 判断 681"/>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16510</xdr:rowOff>
    </xdr:from>
    <xdr:ext cx="534377" cy="259045"/>
    <xdr:sp macro="" textlink="">
      <xdr:nvSpPr>
        <xdr:cNvPr id="683" name="テキスト ボックス 682"/>
        <xdr:cNvSpPr txBox="1"/>
      </xdr:nvSpPr>
      <xdr:spPr>
        <a:xfrm>
          <a:off x="12547111" y="164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113429</xdr:rowOff>
    </xdr:from>
    <xdr:to>
      <xdr:col>23</xdr:col>
      <xdr:colOff>568325</xdr:colOff>
      <xdr:row>98</xdr:row>
      <xdr:rowOff>43579</xdr:rowOff>
    </xdr:to>
    <xdr:sp macro="" textlink="">
      <xdr:nvSpPr>
        <xdr:cNvPr id="689" name="円/楕円 688"/>
        <xdr:cNvSpPr/>
      </xdr:nvSpPr>
      <xdr:spPr>
        <a:xfrm>
          <a:off x="16268700" y="1674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91856</xdr:rowOff>
    </xdr:from>
    <xdr:ext cx="469744" cy="259045"/>
    <xdr:sp macro="" textlink="">
      <xdr:nvSpPr>
        <xdr:cNvPr id="690" name="積立金該当値テキスト"/>
        <xdr:cNvSpPr txBox="1"/>
      </xdr:nvSpPr>
      <xdr:spPr>
        <a:xfrm>
          <a:off x="16370300" y="1672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169870</xdr:rowOff>
    </xdr:from>
    <xdr:to>
      <xdr:col>22</xdr:col>
      <xdr:colOff>415925</xdr:colOff>
      <xdr:row>98</xdr:row>
      <xdr:rowOff>100020</xdr:rowOff>
    </xdr:to>
    <xdr:sp macro="" textlink="">
      <xdr:nvSpPr>
        <xdr:cNvPr id="691" name="円/楕円 690"/>
        <xdr:cNvSpPr/>
      </xdr:nvSpPr>
      <xdr:spPr>
        <a:xfrm>
          <a:off x="15430500" y="168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91147</xdr:rowOff>
    </xdr:from>
    <xdr:ext cx="469744" cy="259045"/>
    <xdr:sp macro="" textlink="">
      <xdr:nvSpPr>
        <xdr:cNvPr id="692" name="テキスト ボックス 691"/>
        <xdr:cNvSpPr txBox="1"/>
      </xdr:nvSpPr>
      <xdr:spPr>
        <a:xfrm>
          <a:off x="15246427" y="168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156680</xdr:rowOff>
    </xdr:from>
    <xdr:to>
      <xdr:col>21</xdr:col>
      <xdr:colOff>212725</xdr:colOff>
      <xdr:row>94</xdr:row>
      <xdr:rowOff>86830</xdr:rowOff>
    </xdr:to>
    <xdr:sp macro="" textlink="">
      <xdr:nvSpPr>
        <xdr:cNvPr id="693" name="円/楕円 692"/>
        <xdr:cNvSpPr/>
      </xdr:nvSpPr>
      <xdr:spPr>
        <a:xfrm>
          <a:off x="14541500" y="161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103357</xdr:rowOff>
    </xdr:from>
    <xdr:ext cx="534377" cy="259045"/>
    <xdr:sp macro="" textlink="">
      <xdr:nvSpPr>
        <xdr:cNvPr id="694" name="テキスト ボックス 693"/>
        <xdr:cNvSpPr txBox="1"/>
      </xdr:nvSpPr>
      <xdr:spPr>
        <a:xfrm>
          <a:off x="14325111" y="158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60576</xdr:rowOff>
    </xdr:from>
    <xdr:to>
      <xdr:col>20</xdr:col>
      <xdr:colOff>9525</xdr:colOff>
      <xdr:row>97</xdr:row>
      <xdr:rowOff>162176</xdr:rowOff>
    </xdr:to>
    <xdr:sp macro="" textlink="">
      <xdr:nvSpPr>
        <xdr:cNvPr id="695" name="円/楕円 694"/>
        <xdr:cNvSpPr/>
      </xdr:nvSpPr>
      <xdr:spPr>
        <a:xfrm>
          <a:off x="13652500" y="1669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153303</xdr:rowOff>
    </xdr:from>
    <xdr:ext cx="469744" cy="259045"/>
    <xdr:sp macro="" textlink="">
      <xdr:nvSpPr>
        <xdr:cNvPr id="696" name="テキスト ボックス 695"/>
        <xdr:cNvSpPr txBox="1"/>
      </xdr:nvSpPr>
      <xdr:spPr>
        <a:xfrm>
          <a:off x="13468427" y="1678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12410</xdr:rowOff>
    </xdr:from>
    <xdr:to>
      <xdr:col>18</xdr:col>
      <xdr:colOff>492125</xdr:colOff>
      <xdr:row>94</xdr:row>
      <xdr:rowOff>114010</xdr:rowOff>
    </xdr:to>
    <xdr:sp macro="" textlink="">
      <xdr:nvSpPr>
        <xdr:cNvPr id="697" name="円/楕円 696"/>
        <xdr:cNvSpPr/>
      </xdr:nvSpPr>
      <xdr:spPr>
        <a:xfrm>
          <a:off x="12763500" y="161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130537</xdr:rowOff>
    </xdr:from>
    <xdr:ext cx="534377" cy="259045"/>
    <xdr:sp macro="" textlink="">
      <xdr:nvSpPr>
        <xdr:cNvPr id="698" name="テキスト ボックス 697"/>
        <xdr:cNvSpPr txBox="1"/>
      </xdr:nvSpPr>
      <xdr:spPr>
        <a:xfrm>
          <a:off x="12547111" y="159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8" name="テキスト ボックス 71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4" name="直線コネクタ 723"/>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7"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8" name="直線コネクタ 727"/>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581</xdr:rowOff>
    </xdr:from>
    <xdr:to>
      <xdr:col>32</xdr:col>
      <xdr:colOff>187325</xdr:colOff>
      <xdr:row>39</xdr:row>
      <xdr:rowOff>907</xdr:rowOff>
    </xdr:to>
    <xdr:cxnSp macro="">
      <xdr:nvCxnSpPr>
        <xdr:cNvPr id="729" name="直線コネクタ 728"/>
        <xdr:cNvCxnSpPr/>
      </xdr:nvCxnSpPr>
      <xdr:spPr>
        <a:xfrm flipV="1">
          <a:off x="21323300" y="668713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30"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31" name="フローチャート : 判断 730"/>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581</xdr:rowOff>
    </xdr:from>
    <xdr:to>
      <xdr:col>31</xdr:col>
      <xdr:colOff>34925</xdr:colOff>
      <xdr:row>39</xdr:row>
      <xdr:rowOff>907</xdr:rowOff>
    </xdr:to>
    <xdr:cxnSp macro="">
      <xdr:nvCxnSpPr>
        <xdr:cNvPr id="732" name="直線コネクタ 731"/>
        <xdr:cNvCxnSpPr/>
      </xdr:nvCxnSpPr>
      <xdr:spPr>
        <a:xfrm>
          <a:off x="20434300" y="668713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119271</xdr:rowOff>
    </xdr:from>
    <xdr:to>
      <xdr:col>31</xdr:col>
      <xdr:colOff>85725</xdr:colOff>
      <xdr:row>39</xdr:row>
      <xdr:rowOff>49421</xdr:rowOff>
    </xdr:to>
    <xdr:sp macro="" textlink="">
      <xdr:nvSpPr>
        <xdr:cNvPr id="733" name="フローチャート : 判断 732"/>
        <xdr:cNvSpPr/>
      </xdr:nvSpPr>
      <xdr:spPr>
        <a:xfrm>
          <a:off x="212725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65948</xdr:rowOff>
    </xdr:from>
    <xdr:ext cx="378565" cy="259045"/>
    <xdr:sp macro="" textlink="">
      <xdr:nvSpPr>
        <xdr:cNvPr id="734" name="テキスト ボックス 733"/>
        <xdr:cNvSpPr txBox="1"/>
      </xdr:nvSpPr>
      <xdr:spPr>
        <a:xfrm>
          <a:off x="21134017" y="640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167622</xdr:rowOff>
    </xdr:from>
    <xdr:to>
      <xdr:col>29</xdr:col>
      <xdr:colOff>517525</xdr:colOff>
      <xdr:row>39</xdr:row>
      <xdr:rowOff>581</xdr:rowOff>
    </xdr:to>
    <xdr:cxnSp macro="">
      <xdr:nvCxnSpPr>
        <xdr:cNvPr id="735" name="直線コネクタ 734"/>
        <xdr:cNvCxnSpPr/>
      </xdr:nvCxnSpPr>
      <xdr:spPr>
        <a:xfrm>
          <a:off x="19545300" y="6682722"/>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6" name="フローチャート : 判断 735"/>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7" name="テキスト ボックス 736"/>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133332</xdr:rowOff>
    </xdr:from>
    <xdr:to>
      <xdr:col>28</xdr:col>
      <xdr:colOff>314325</xdr:colOff>
      <xdr:row>38</xdr:row>
      <xdr:rowOff>167622</xdr:rowOff>
    </xdr:to>
    <xdr:cxnSp macro="">
      <xdr:nvCxnSpPr>
        <xdr:cNvPr id="738" name="直線コネクタ 737"/>
        <xdr:cNvCxnSpPr/>
      </xdr:nvCxnSpPr>
      <xdr:spPr>
        <a:xfrm>
          <a:off x="18656300" y="66484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9" name="フローチャート : 判断 738"/>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40" name="テキスト ボックス 739"/>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41" name="フローチャート : 判断 740"/>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27649</xdr:rowOff>
    </xdr:from>
    <xdr:ext cx="378565" cy="259045"/>
    <xdr:sp macro="" textlink="">
      <xdr:nvSpPr>
        <xdr:cNvPr id="742" name="テキスト ボックス 741"/>
        <xdr:cNvSpPr txBox="1"/>
      </xdr:nvSpPr>
      <xdr:spPr>
        <a:xfrm>
          <a:off x="18467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121231</xdr:rowOff>
    </xdr:from>
    <xdr:to>
      <xdr:col>32</xdr:col>
      <xdr:colOff>238125</xdr:colOff>
      <xdr:row>39</xdr:row>
      <xdr:rowOff>51381</xdr:rowOff>
    </xdr:to>
    <xdr:sp macro="" textlink="">
      <xdr:nvSpPr>
        <xdr:cNvPr id="748" name="円/楕円 747"/>
        <xdr:cNvSpPr/>
      </xdr:nvSpPr>
      <xdr:spPr>
        <a:xfrm>
          <a:off x="221107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44141</xdr:rowOff>
    </xdr:from>
    <xdr:ext cx="378565" cy="259045"/>
    <xdr:sp macro="" textlink="">
      <xdr:nvSpPr>
        <xdr:cNvPr id="749" name="投資及び出資金該当値テキスト"/>
        <xdr:cNvSpPr txBox="1"/>
      </xdr:nvSpPr>
      <xdr:spPr>
        <a:xfrm>
          <a:off x="22212300" y="6559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121557</xdr:rowOff>
    </xdr:from>
    <xdr:to>
      <xdr:col>31</xdr:col>
      <xdr:colOff>85725</xdr:colOff>
      <xdr:row>39</xdr:row>
      <xdr:rowOff>51707</xdr:rowOff>
    </xdr:to>
    <xdr:sp macro="" textlink="">
      <xdr:nvSpPr>
        <xdr:cNvPr id="750" name="円/楕円 749"/>
        <xdr:cNvSpPr/>
      </xdr:nvSpPr>
      <xdr:spPr>
        <a:xfrm>
          <a:off x="212725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42834</xdr:rowOff>
    </xdr:from>
    <xdr:ext cx="378565" cy="259045"/>
    <xdr:sp macro="" textlink="">
      <xdr:nvSpPr>
        <xdr:cNvPr id="751" name="テキスト ボックス 750"/>
        <xdr:cNvSpPr txBox="1"/>
      </xdr:nvSpPr>
      <xdr:spPr>
        <a:xfrm>
          <a:off x="21134017" y="672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121231</xdr:rowOff>
    </xdr:from>
    <xdr:to>
      <xdr:col>29</xdr:col>
      <xdr:colOff>568325</xdr:colOff>
      <xdr:row>39</xdr:row>
      <xdr:rowOff>51381</xdr:rowOff>
    </xdr:to>
    <xdr:sp macro="" textlink="">
      <xdr:nvSpPr>
        <xdr:cNvPr id="752" name="円/楕円 751"/>
        <xdr:cNvSpPr/>
      </xdr:nvSpPr>
      <xdr:spPr>
        <a:xfrm>
          <a:off x="20383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67908</xdr:rowOff>
    </xdr:from>
    <xdr:ext cx="378565" cy="259045"/>
    <xdr:sp macro="" textlink="">
      <xdr:nvSpPr>
        <xdr:cNvPr id="753" name="テキスト ボックス 752"/>
        <xdr:cNvSpPr txBox="1"/>
      </xdr:nvSpPr>
      <xdr:spPr>
        <a:xfrm>
          <a:off x="20245017" y="641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116822</xdr:rowOff>
    </xdr:from>
    <xdr:to>
      <xdr:col>28</xdr:col>
      <xdr:colOff>365125</xdr:colOff>
      <xdr:row>39</xdr:row>
      <xdr:rowOff>46972</xdr:rowOff>
    </xdr:to>
    <xdr:sp macro="" textlink="">
      <xdr:nvSpPr>
        <xdr:cNvPr id="754" name="円/楕円 753"/>
        <xdr:cNvSpPr/>
      </xdr:nvSpPr>
      <xdr:spPr>
        <a:xfrm>
          <a:off x="19494500" y="66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38099</xdr:rowOff>
    </xdr:from>
    <xdr:ext cx="378565" cy="259045"/>
    <xdr:sp macro="" textlink="">
      <xdr:nvSpPr>
        <xdr:cNvPr id="755" name="テキスト ボックス 754"/>
        <xdr:cNvSpPr txBox="1"/>
      </xdr:nvSpPr>
      <xdr:spPr>
        <a:xfrm>
          <a:off x="19356017" y="672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82532</xdr:rowOff>
    </xdr:from>
    <xdr:to>
      <xdr:col>27</xdr:col>
      <xdr:colOff>161925</xdr:colOff>
      <xdr:row>39</xdr:row>
      <xdr:rowOff>12682</xdr:rowOff>
    </xdr:to>
    <xdr:sp macro="" textlink="">
      <xdr:nvSpPr>
        <xdr:cNvPr id="756" name="円/楕円 755"/>
        <xdr:cNvSpPr/>
      </xdr:nvSpPr>
      <xdr:spPr>
        <a:xfrm>
          <a:off x="18605500" y="65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29209</xdr:rowOff>
    </xdr:from>
    <xdr:ext cx="378565" cy="259045"/>
    <xdr:sp macro="" textlink="">
      <xdr:nvSpPr>
        <xdr:cNvPr id="757" name="テキスト ボックス 756"/>
        <xdr:cNvSpPr txBox="1"/>
      </xdr:nvSpPr>
      <xdr:spPr>
        <a:xfrm>
          <a:off x="18467017" y="6372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8" name="直線コネクタ 76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9" name="テキスト ボックス 76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0" name="直線コネクタ 76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1" name="テキスト ボックス 770"/>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2" name="直線コネクタ 77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3" name="テキスト ボックス 772"/>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4" name="直線コネクタ 77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5" name="テキスト ボックス 774"/>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6" name="直線コネクタ 77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7" name="テキスト ボックス 77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8" name="直線コネクタ 77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9" name="テキスト ボックス 77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3" name="直線コネクタ 782"/>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5" name="直線コネクタ 78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6"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7" name="直線コネクタ 786"/>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34109</xdr:rowOff>
    </xdr:from>
    <xdr:to>
      <xdr:col>32</xdr:col>
      <xdr:colOff>187325</xdr:colOff>
      <xdr:row>55</xdr:row>
      <xdr:rowOff>37810</xdr:rowOff>
    </xdr:to>
    <xdr:cxnSp macro="">
      <xdr:nvCxnSpPr>
        <xdr:cNvPr id="788" name="直線コネクタ 787"/>
        <xdr:cNvCxnSpPr/>
      </xdr:nvCxnSpPr>
      <xdr:spPr>
        <a:xfrm flipV="1">
          <a:off x="21323300" y="9463859"/>
          <a:ext cx="8382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9"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90" name="フローチャート : 判断 789"/>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37810</xdr:rowOff>
    </xdr:from>
    <xdr:to>
      <xdr:col>31</xdr:col>
      <xdr:colOff>34925</xdr:colOff>
      <xdr:row>55</xdr:row>
      <xdr:rowOff>41728</xdr:rowOff>
    </xdr:to>
    <xdr:cxnSp macro="">
      <xdr:nvCxnSpPr>
        <xdr:cNvPr id="791" name="直線コネクタ 790"/>
        <xdr:cNvCxnSpPr/>
      </xdr:nvCxnSpPr>
      <xdr:spPr>
        <a:xfrm flipV="1">
          <a:off x="20434300" y="946756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88682</xdr:rowOff>
    </xdr:from>
    <xdr:to>
      <xdr:col>31</xdr:col>
      <xdr:colOff>85725</xdr:colOff>
      <xdr:row>59</xdr:row>
      <xdr:rowOff>18832</xdr:rowOff>
    </xdr:to>
    <xdr:sp macro="" textlink="">
      <xdr:nvSpPr>
        <xdr:cNvPr id="792" name="フローチャート : 判断 791"/>
        <xdr:cNvSpPr/>
      </xdr:nvSpPr>
      <xdr:spPr>
        <a:xfrm>
          <a:off x="21272500" y="1003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9959</xdr:rowOff>
    </xdr:from>
    <xdr:ext cx="469744" cy="259045"/>
    <xdr:sp macro="" textlink="">
      <xdr:nvSpPr>
        <xdr:cNvPr id="793" name="テキスト ボックス 792"/>
        <xdr:cNvSpPr txBox="1"/>
      </xdr:nvSpPr>
      <xdr:spPr>
        <a:xfrm>
          <a:off x="21088427" y="1012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41728</xdr:rowOff>
    </xdr:from>
    <xdr:to>
      <xdr:col>29</xdr:col>
      <xdr:colOff>517525</xdr:colOff>
      <xdr:row>55</xdr:row>
      <xdr:rowOff>44776</xdr:rowOff>
    </xdr:to>
    <xdr:cxnSp macro="">
      <xdr:nvCxnSpPr>
        <xdr:cNvPr id="794" name="直線コネクタ 793"/>
        <xdr:cNvCxnSpPr/>
      </xdr:nvCxnSpPr>
      <xdr:spPr>
        <a:xfrm flipV="1">
          <a:off x="19545300" y="94714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5" name="フローチャート : 判断 794"/>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6" name="テキスト ボックス 795"/>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44124</xdr:rowOff>
    </xdr:from>
    <xdr:to>
      <xdr:col>28</xdr:col>
      <xdr:colOff>314325</xdr:colOff>
      <xdr:row>55</xdr:row>
      <xdr:rowOff>44776</xdr:rowOff>
    </xdr:to>
    <xdr:cxnSp macro="">
      <xdr:nvCxnSpPr>
        <xdr:cNvPr id="797" name="直線コネクタ 796"/>
        <xdr:cNvCxnSpPr/>
      </xdr:nvCxnSpPr>
      <xdr:spPr>
        <a:xfrm>
          <a:off x="18656300" y="947387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8" name="フローチャート : 判断 797"/>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9" name="テキスト ボックス 798"/>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800" name="フローチャート : 判断 799"/>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801" name="テキスト ボックス 800"/>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154759</xdr:rowOff>
    </xdr:from>
    <xdr:to>
      <xdr:col>32</xdr:col>
      <xdr:colOff>238125</xdr:colOff>
      <xdr:row>55</xdr:row>
      <xdr:rowOff>84909</xdr:rowOff>
    </xdr:to>
    <xdr:sp macro="" textlink="">
      <xdr:nvSpPr>
        <xdr:cNvPr id="807" name="円/楕円 806"/>
        <xdr:cNvSpPr/>
      </xdr:nvSpPr>
      <xdr:spPr>
        <a:xfrm>
          <a:off x="22110700" y="94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6186</xdr:rowOff>
    </xdr:from>
    <xdr:ext cx="469744" cy="259045"/>
    <xdr:sp macro="" textlink="">
      <xdr:nvSpPr>
        <xdr:cNvPr id="808" name="貸付金該当値テキスト"/>
        <xdr:cNvSpPr txBox="1"/>
      </xdr:nvSpPr>
      <xdr:spPr>
        <a:xfrm>
          <a:off x="22212300" y="92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6,895</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158460</xdr:rowOff>
    </xdr:from>
    <xdr:to>
      <xdr:col>31</xdr:col>
      <xdr:colOff>85725</xdr:colOff>
      <xdr:row>55</xdr:row>
      <xdr:rowOff>88610</xdr:rowOff>
    </xdr:to>
    <xdr:sp macro="" textlink="">
      <xdr:nvSpPr>
        <xdr:cNvPr id="809" name="円/楕円 808"/>
        <xdr:cNvSpPr/>
      </xdr:nvSpPr>
      <xdr:spPr>
        <a:xfrm>
          <a:off x="21272500" y="94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53</xdr:row>
      <xdr:rowOff>105137</xdr:rowOff>
    </xdr:from>
    <xdr:ext cx="469744" cy="259045"/>
    <xdr:sp macro="" textlink="">
      <xdr:nvSpPr>
        <xdr:cNvPr id="810" name="テキスト ボックス 809"/>
        <xdr:cNvSpPr txBox="1"/>
      </xdr:nvSpPr>
      <xdr:spPr>
        <a:xfrm>
          <a:off x="21088427" y="919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6,861</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162378</xdr:rowOff>
    </xdr:from>
    <xdr:to>
      <xdr:col>29</xdr:col>
      <xdr:colOff>568325</xdr:colOff>
      <xdr:row>55</xdr:row>
      <xdr:rowOff>92528</xdr:rowOff>
    </xdr:to>
    <xdr:sp macro="" textlink="">
      <xdr:nvSpPr>
        <xdr:cNvPr id="811" name="円/楕円 810"/>
        <xdr:cNvSpPr/>
      </xdr:nvSpPr>
      <xdr:spPr>
        <a:xfrm>
          <a:off x="20383500" y="94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109055</xdr:rowOff>
    </xdr:from>
    <xdr:ext cx="469744" cy="259045"/>
    <xdr:sp macro="" textlink="">
      <xdr:nvSpPr>
        <xdr:cNvPr id="812" name="テキスト ボックス 811"/>
        <xdr:cNvSpPr txBox="1"/>
      </xdr:nvSpPr>
      <xdr:spPr>
        <a:xfrm>
          <a:off x="20199427" y="919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165426</xdr:rowOff>
    </xdr:from>
    <xdr:to>
      <xdr:col>28</xdr:col>
      <xdr:colOff>365125</xdr:colOff>
      <xdr:row>55</xdr:row>
      <xdr:rowOff>95576</xdr:rowOff>
    </xdr:to>
    <xdr:sp macro="" textlink="">
      <xdr:nvSpPr>
        <xdr:cNvPr id="813" name="円/楕円 812"/>
        <xdr:cNvSpPr/>
      </xdr:nvSpPr>
      <xdr:spPr>
        <a:xfrm>
          <a:off x="19494500" y="94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53</xdr:row>
      <xdr:rowOff>112103</xdr:rowOff>
    </xdr:from>
    <xdr:ext cx="469744" cy="259045"/>
    <xdr:sp macro="" textlink="">
      <xdr:nvSpPr>
        <xdr:cNvPr id="814" name="テキスト ボックス 813"/>
        <xdr:cNvSpPr txBox="1"/>
      </xdr:nvSpPr>
      <xdr:spPr>
        <a:xfrm>
          <a:off x="19310427" y="91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164774</xdr:rowOff>
    </xdr:from>
    <xdr:to>
      <xdr:col>27</xdr:col>
      <xdr:colOff>161925</xdr:colOff>
      <xdr:row>55</xdr:row>
      <xdr:rowOff>94924</xdr:rowOff>
    </xdr:to>
    <xdr:sp macro="" textlink="">
      <xdr:nvSpPr>
        <xdr:cNvPr id="815" name="円/楕円 814"/>
        <xdr:cNvSpPr/>
      </xdr:nvSpPr>
      <xdr:spPr>
        <a:xfrm>
          <a:off x="18605500" y="94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111451</xdr:rowOff>
    </xdr:from>
    <xdr:ext cx="469744" cy="259045"/>
    <xdr:sp macro="" textlink="">
      <xdr:nvSpPr>
        <xdr:cNvPr id="816" name="テキスト ボックス 815"/>
        <xdr:cNvSpPr txBox="1"/>
      </xdr:nvSpPr>
      <xdr:spPr>
        <a:xfrm>
          <a:off x="18421427" y="91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41" name="直線コネクタ 840"/>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2"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3" name="直線コネクタ 842"/>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4"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5" name="直線コネクタ 844"/>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129203</xdr:rowOff>
    </xdr:from>
    <xdr:to>
      <xdr:col>32</xdr:col>
      <xdr:colOff>187325</xdr:colOff>
      <xdr:row>77</xdr:row>
      <xdr:rowOff>9398</xdr:rowOff>
    </xdr:to>
    <xdr:cxnSp macro="">
      <xdr:nvCxnSpPr>
        <xdr:cNvPr id="846" name="直線コネクタ 845"/>
        <xdr:cNvCxnSpPr/>
      </xdr:nvCxnSpPr>
      <xdr:spPr>
        <a:xfrm flipV="1">
          <a:off x="21323300" y="13159403"/>
          <a:ext cx="8382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7"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8" name="フローチャート : 判断 847"/>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9398</xdr:rowOff>
    </xdr:from>
    <xdr:to>
      <xdr:col>31</xdr:col>
      <xdr:colOff>34925</xdr:colOff>
      <xdr:row>77</xdr:row>
      <xdr:rowOff>74416</xdr:rowOff>
    </xdr:to>
    <xdr:cxnSp macro="">
      <xdr:nvCxnSpPr>
        <xdr:cNvPr id="849" name="直線コネクタ 848"/>
        <xdr:cNvCxnSpPr/>
      </xdr:nvCxnSpPr>
      <xdr:spPr>
        <a:xfrm flipV="1">
          <a:off x="20434300" y="13211048"/>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84595</xdr:rowOff>
    </xdr:from>
    <xdr:to>
      <xdr:col>31</xdr:col>
      <xdr:colOff>85725</xdr:colOff>
      <xdr:row>77</xdr:row>
      <xdr:rowOff>14745</xdr:rowOff>
    </xdr:to>
    <xdr:sp macro="" textlink="">
      <xdr:nvSpPr>
        <xdr:cNvPr id="850" name="フローチャート : 判断 849"/>
        <xdr:cNvSpPr/>
      </xdr:nvSpPr>
      <xdr:spPr>
        <a:xfrm>
          <a:off x="21272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31272</xdr:rowOff>
    </xdr:from>
    <xdr:ext cx="534377" cy="259045"/>
    <xdr:sp macro="" textlink="">
      <xdr:nvSpPr>
        <xdr:cNvPr id="851" name="テキスト ボックス 850"/>
        <xdr:cNvSpPr txBox="1"/>
      </xdr:nvSpPr>
      <xdr:spPr>
        <a:xfrm>
          <a:off x="21056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29363</xdr:rowOff>
    </xdr:from>
    <xdr:to>
      <xdr:col>29</xdr:col>
      <xdr:colOff>517525</xdr:colOff>
      <xdr:row>77</xdr:row>
      <xdr:rowOff>74416</xdr:rowOff>
    </xdr:to>
    <xdr:cxnSp macro="">
      <xdr:nvCxnSpPr>
        <xdr:cNvPr id="852" name="直線コネクタ 851"/>
        <xdr:cNvCxnSpPr/>
      </xdr:nvCxnSpPr>
      <xdr:spPr>
        <a:xfrm>
          <a:off x="19545300" y="13231013"/>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3" name="フローチャート : 判断 852"/>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4" name="テキスト ボックス 853"/>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29363</xdr:rowOff>
    </xdr:from>
    <xdr:to>
      <xdr:col>28</xdr:col>
      <xdr:colOff>314325</xdr:colOff>
      <xdr:row>77</xdr:row>
      <xdr:rowOff>135737</xdr:rowOff>
    </xdr:to>
    <xdr:cxnSp macro="">
      <xdr:nvCxnSpPr>
        <xdr:cNvPr id="855" name="直線コネクタ 854"/>
        <xdr:cNvCxnSpPr/>
      </xdr:nvCxnSpPr>
      <xdr:spPr>
        <a:xfrm flipV="1">
          <a:off x="18656300" y="13231013"/>
          <a:ext cx="889000" cy="10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6" name="フローチャート : 判断 855"/>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7" name="テキスト ボックス 856"/>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8" name="フローチャート : 判断 857"/>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9" name="テキスト ボックス 858"/>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78403</xdr:rowOff>
    </xdr:from>
    <xdr:to>
      <xdr:col>32</xdr:col>
      <xdr:colOff>238125</xdr:colOff>
      <xdr:row>77</xdr:row>
      <xdr:rowOff>8553</xdr:rowOff>
    </xdr:to>
    <xdr:sp macro="" textlink="">
      <xdr:nvSpPr>
        <xdr:cNvPr id="865" name="円/楕円 864"/>
        <xdr:cNvSpPr/>
      </xdr:nvSpPr>
      <xdr:spPr>
        <a:xfrm>
          <a:off x="221107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56830</xdr:rowOff>
    </xdr:from>
    <xdr:ext cx="534377" cy="259045"/>
    <xdr:sp macro="" textlink="">
      <xdr:nvSpPr>
        <xdr:cNvPr id="866" name="繰出金該当値テキスト"/>
        <xdr:cNvSpPr txBox="1"/>
      </xdr:nvSpPr>
      <xdr:spPr>
        <a:xfrm>
          <a:off x="22212300" y="130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42,551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130048</xdr:rowOff>
    </xdr:from>
    <xdr:to>
      <xdr:col>31</xdr:col>
      <xdr:colOff>85725</xdr:colOff>
      <xdr:row>77</xdr:row>
      <xdr:rowOff>60198</xdr:rowOff>
    </xdr:to>
    <xdr:sp macro="" textlink="">
      <xdr:nvSpPr>
        <xdr:cNvPr id="867" name="円/楕円 866"/>
        <xdr:cNvSpPr/>
      </xdr:nvSpPr>
      <xdr:spPr>
        <a:xfrm>
          <a:off x="21272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51325</xdr:rowOff>
    </xdr:from>
    <xdr:ext cx="534377" cy="259045"/>
    <xdr:sp macro="" textlink="">
      <xdr:nvSpPr>
        <xdr:cNvPr id="868" name="テキスト ボックス 867"/>
        <xdr:cNvSpPr txBox="1"/>
      </xdr:nvSpPr>
      <xdr:spPr>
        <a:xfrm>
          <a:off x="21056111" y="132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23616</xdr:rowOff>
    </xdr:from>
    <xdr:to>
      <xdr:col>29</xdr:col>
      <xdr:colOff>568325</xdr:colOff>
      <xdr:row>77</xdr:row>
      <xdr:rowOff>125216</xdr:rowOff>
    </xdr:to>
    <xdr:sp macro="" textlink="">
      <xdr:nvSpPr>
        <xdr:cNvPr id="869" name="円/楕円 868"/>
        <xdr:cNvSpPr/>
      </xdr:nvSpPr>
      <xdr:spPr>
        <a:xfrm>
          <a:off x="20383500" y="132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116343</xdr:rowOff>
    </xdr:from>
    <xdr:ext cx="534377" cy="259045"/>
    <xdr:sp macro="" textlink="">
      <xdr:nvSpPr>
        <xdr:cNvPr id="870" name="テキスト ボックス 869"/>
        <xdr:cNvSpPr txBox="1"/>
      </xdr:nvSpPr>
      <xdr:spPr>
        <a:xfrm>
          <a:off x="20167111" y="133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150013</xdr:rowOff>
    </xdr:from>
    <xdr:to>
      <xdr:col>28</xdr:col>
      <xdr:colOff>365125</xdr:colOff>
      <xdr:row>77</xdr:row>
      <xdr:rowOff>80163</xdr:rowOff>
    </xdr:to>
    <xdr:sp macro="" textlink="">
      <xdr:nvSpPr>
        <xdr:cNvPr id="871" name="円/楕円 870"/>
        <xdr:cNvSpPr/>
      </xdr:nvSpPr>
      <xdr:spPr>
        <a:xfrm>
          <a:off x="19494500" y="131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71290</xdr:rowOff>
    </xdr:from>
    <xdr:ext cx="534377" cy="259045"/>
    <xdr:sp macro="" textlink="">
      <xdr:nvSpPr>
        <xdr:cNvPr id="872" name="テキスト ボックス 871"/>
        <xdr:cNvSpPr txBox="1"/>
      </xdr:nvSpPr>
      <xdr:spPr>
        <a:xfrm>
          <a:off x="19278111" y="1327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84937</xdr:rowOff>
    </xdr:from>
    <xdr:to>
      <xdr:col>27</xdr:col>
      <xdr:colOff>161925</xdr:colOff>
      <xdr:row>78</xdr:row>
      <xdr:rowOff>15087</xdr:rowOff>
    </xdr:to>
    <xdr:sp macro="" textlink="">
      <xdr:nvSpPr>
        <xdr:cNvPr id="873" name="円/楕円 872"/>
        <xdr:cNvSpPr/>
      </xdr:nvSpPr>
      <xdr:spPr>
        <a:xfrm>
          <a:off x="18605500" y="132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6214</xdr:rowOff>
    </xdr:from>
    <xdr:ext cx="534377" cy="259045"/>
    <xdr:sp macro="" textlink="">
      <xdr:nvSpPr>
        <xdr:cNvPr id="874" name="テキスト ボックス 873"/>
        <xdr:cNvSpPr txBox="1"/>
      </xdr:nvSpPr>
      <xdr:spPr>
        <a:xfrm>
          <a:off x="18389111" y="133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と「繰出金」が平均、県平均を上回っている。物件費については指定管理者制度の導入により直営から民間委託へと切り替わったことで、人件費相当額が物件費に分類される委託料にシフトし総額を押し上げている。その反面、人件費は相対的に低い水準にある。また、扶助費については類似団体内で最も金額が少ないが、これは児童福祉施設の多くを指定管理により民間委託しており、人件費と同様に扶助費についても物件費へシフトしていることが要因。繰出金については下水道の整備や雨水対策にかかる費用として一般会計から事業費を下水道事業特別会計へ補てんしており、工事にかかる費用の増加が繰出金総額を押し上げている。一方で「普通建設事業費」については全国平均、県平均及び類似団体平均と比較して低い水準にあるが、先に策定した「公共施設等総合管理計画」に基づいた施設のメンテナンスや大規模な改修などが想定され、今後は増加が見込まれ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29,732
29,354
70.87
9,797,736
9,415,291
339,274
6,318,083
6,640,406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135509</xdr:rowOff>
    </xdr:from>
    <xdr:to>
      <xdr:col>6</xdr:col>
      <xdr:colOff>511175</xdr:colOff>
      <xdr:row>34</xdr:row>
      <xdr:rowOff>141224</xdr:rowOff>
    </xdr:to>
    <xdr:cxnSp macro="">
      <xdr:nvCxnSpPr>
        <xdr:cNvPr id="61" name="直線コネクタ 60"/>
        <xdr:cNvCxnSpPr/>
      </xdr:nvCxnSpPr>
      <xdr:spPr>
        <a:xfrm>
          <a:off x="3797300" y="5793359"/>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135509</xdr:rowOff>
    </xdr:from>
    <xdr:to>
      <xdr:col>5</xdr:col>
      <xdr:colOff>358775</xdr:colOff>
      <xdr:row>34</xdr:row>
      <xdr:rowOff>123317</xdr:rowOff>
    </xdr:to>
    <xdr:cxnSp macro="">
      <xdr:nvCxnSpPr>
        <xdr:cNvPr id="64" name="直線コネクタ 63"/>
        <xdr:cNvCxnSpPr/>
      </xdr:nvCxnSpPr>
      <xdr:spPr>
        <a:xfrm flipV="1">
          <a:off x="2908300" y="5793359"/>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123317</xdr:rowOff>
    </xdr:from>
    <xdr:to>
      <xdr:col>4</xdr:col>
      <xdr:colOff>155575</xdr:colOff>
      <xdr:row>35</xdr:row>
      <xdr:rowOff>5207</xdr:rowOff>
    </xdr:to>
    <xdr:cxnSp macro="">
      <xdr:nvCxnSpPr>
        <xdr:cNvPr id="67" name="直線コネクタ 66"/>
        <xdr:cNvCxnSpPr/>
      </xdr:nvCxnSpPr>
      <xdr:spPr>
        <a:xfrm flipV="1">
          <a:off x="2019300" y="5952617"/>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5207</xdr:rowOff>
    </xdr:from>
    <xdr:to>
      <xdr:col>2</xdr:col>
      <xdr:colOff>638175</xdr:colOff>
      <xdr:row>35</xdr:row>
      <xdr:rowOff>68072</xdr:rowOff>
    </xdr:to>
    <xdr:cxnSp macro="">
      <xdr:nvCxnSpPr>
        <xdr:cNvPr id="70" name="直線コネクタ 69"/>
        <xdr:cNvCxnSpPr/>
      </xdr:nvCxnSpPr>
      <xdr:spPr>
        <a:xfrm flipV="1">
          <a:off x="1130300" y="600595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90424</xdr:rowOff>
    </xdr:from>
    <xdr:to>
      <xdr:col>6</xdr:col>
      <xdr:colOff>561975</xdr:colOff>
      <xdr:row>35</xdr:row>
      <xdr:rowOff>20574</xdr:rowOff>
    </xdr:to>
    <xdr:sp macro="" textlink="">
      <xdr:nvSpPr>
        <xdr:cNvPr id="80" name="円/楕円 79"/>
        <xdr:cNvSpPr/>
      </xdr:nvSpPr>
      <xdr:spPr>
        <a:xfrm>
          <a:off x="45847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68851</xdr:rowOff>
    </xdr:from>
    <xdr:ext cx="469744" cy="259045"/>
    <xdr:sp macro="" textlink="">
      <xdr:nvSpPr>
        <xdr:cNvPr id="81" name="議会費該当値テキスト"/>
        <xdr:cNvSpPr txBox="1"/>
      </xdr:nvSpPr>
      <xdr:spPr>
        <a:xfrm>
          <a:off x="4686300" y="58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84709</xdr:rowOff>
    </xdr:from>
    <xdr:to>
      <xdr:col>5</xdr:col>
      <xdr:colOff>409575</xdr:colOff>
      <xdr:row>34</xdr:row>
      <xdr:rowOff>14859</xdr:rowOff>
    </xdr:to>
    <xdr:sp macro="" textlink="">
      <xdr:nvSpPr>
        <xdr:cNvPr id="82" name="円/楕円 81"/>
        <xdr:cNvSpPr/>
      </xdr:nvSpPr>
      <xdr:spPr>
        <a:xfrm>
          <a:off x="3746500" y="57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31386</xdr:rowOff>
    </xdr:from>
    <xdr:ext cx="469744" cy="259045"/>
    <xdr:sp macro="" textlink="">
      <xdr:nvSpPr>
        <xdr:cNvPr id="83" name="テキスト ボックス 82"/>
        <xdr:cNvSpPr txBox="1"/>
      </xdr:nvSpPr>
      <xdr:spPr>
        <a:xfrm>
          <a:off x="3562427" y="551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72517</xdr:rowOff>
    </xdr:from>
    <xdr:to>
      <xdr:col>4</xdr:col>
      <xdr:colOff>206375</xdr:colOff>
      <xdr:row>35</xdr:row>
      <xdr:rowOff>2667</xdr:rowOff>
    </xdr:to>
    <xdr:sp macro="" textlink="">
      <xdr:nvSpPr>
        <xdr:cNvPr id="84" name="円/楕円 83"/>
        <xdr:cNvSpPr/>
      </xdr:nvSpPr>
      <xdr:spPr>
        <a:xfrm>
          <a:off x="2857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165244</xdr:rowOff>
    </xdr:from>
    <xdr:ext cx="469744" cy="259045"/>
    <xdr:sp macro="" textlink="">
      <xdr:nvSpPr>
        <xdr:cNvPr id="85" name="テキスト ボックス 84"/>
        <xdr:cNvSpPr txBox="1"/>
      </xdr:nvSpPr>
      <xdr:spPr>
        <a:xfrm>
          <a:off x="2673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125857</xdr:rowOff>
    </xdr:from>
    <xdr:to>
      <xdr:col>3</xdr:col>
      <xdr:colOff>3175</xdr:colOff>
      <xdr:row>35</xdr:row>
      <xdr:rowOff>56007</xdr:rowOff>
    </xdr:to>
    <xdr:sp macro="" textlink="">
      <xdr:nvSpPr>
        <xdr:cNvPr id="86" name="円/楕円 85"/>
        <xdr:cNvSpPr/>
      </xdr:nvSpPr>
      <xdr:spPr>
        <a:xfrm>
          <a:off x="1968500" y="595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47134</xdr:rowOff>
    </xdr:from>
    <xdr:ext cx="469744" cy="259045"/>
    <xdr:sp macro="" textlink="">
      <xdr:nvSpPr>
        <xdr:cNvPr id="87" name="テキスト ボックス 86"/>
        <xdr:cNvSpPr txBox="1"/>
      </xdr:nvSpPr>
      <xdr:spPr>
        <a:xfrm>
          <a:off x="1784427" y="604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17272</xdr:rowOff>
    </xdr:from>
    <xdr:to>
      <xdr:col>1</xdr:col>
      <xdr:colOff>485775</xdr:colOff>
      <xdr:row>35</xdr:row>
      <xdr:rowOff>118872</xdr:rowOff>
    </xdr:to>
    <xdr:sp macro="" textlink="">
      <xdr:nvSpPr>
        <xdr:cNvPr id="88" name="円/楕円 87"/>
        <xdr:cNvSpPr/>
      </xdr:nvSpPr>
      <xdr:spPr>
        <a:xfrm>
          <a:off x="1079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109999</xdr:rowOff>
    </xdr:from>
    <xdr:ext cx="469744" cy="259045"/>
    <xdr:sp macro="" textlink="">
      <xdr:nvSpPr>
        <xdr:cNvPr id="89" name="テキスト ボックス 88"/>
        <xdr:cNvSpPr txBox="1"/>
      </xdr:nvSpPr>
      <xdr:spPr>
        <a:xfrm>
          <a:off x="895427" y="61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27207</xdr:rowOff>
    </xdr:from>
    <xdr:to>
      <xdr:col>6</xdr:col>
      <xdr:colOff>511175</xdr:colOff>
      <xdr:row>58</xdr:row>
      <xdr:rowOff>142073</xdr:rowOff>
    </xdr:to>
    <xdr:cxnSp macro="">
      <xdr:nvCxnSpPr>
        <xdr:cNvPr id="121" name="直線コネクタ 120"/>
        <xdr:cNvCxnSpPr/>
      </xdr:nvCxnSpPr>
      <xdr:spPr>
        <a:xfrm flipV="1">
          <a:off x="3797300" y="9971307"/>
          <a:ext cx="838200" cy="11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23756</xdr:rowOff>
    </xdr:from>
    <xdr:to>
      <xdr:col>5</xdr:col>
      <xdr:colOff>358775</xdr:colOff>
      <xdr:row>58</xdr:row>
      <xdr:rowOff>142073</xdr:rowOff>
    </xdr:to>
    <xdr:cxnSp macro="">
      <xdr:nvCxnSpPr>
        <xdr:cNvPr id="124" name="直線コネクタ 123"/>
        <xdr:cNvCxnSpPr/>
      </xdr:nvCxnSpPr>
      <xdr:spPr>
        <a:xfrm>
          <a:off x="2908300" y="9796406"/>
          <a:ext cx="889000" cy="28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133652</xdr:rowOff>
    </xdr:from>
    <xdr:to>
      <xdr:col>5</xdr:col>
      <xdr:colOff>409575</xdr:colOff>
      <xdr:row>58</xdr:row>
      <xdr:rowOff>63802</xdr:rowOff>
    </xdr:to>
    <xdr:sp macro="" textlink="">
      <xdr:nvSpPr>
        <xdr:cNvPr id="125" name="フローチャート : 判断 124"/>
        <xdr:cNvSpPr/>
      </xdr:nvSpPr>
      <xdr:spPr>
        <a:xfrm>
          <a:off x="3746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80329</xdr:rowOff>
    </xdr:from>
    <xdr:ext cx="534377" cy="259045"/>
    <xdr:sp macro="" textlink="">
      <xdr:nvSpPr>
        <xdr:cNvPr id="126" name="テキスト ボックス 125"/>
        <xdr:cNvSpPr txBox="1"/>
      </xdr:nvSpPr>
      <xdr:spPr>
        <a:xfrm>
          <a:off x="3530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23756</xdr:rowOff>
    </xdr:from>
    <xdr:to>
      <xdr:col>4</xdr:col>
      <xdr:colOff>155575</xdr:colOff>
      <xdr:row>59</xdr:row>
      <xdr:rowOff>2714</xdr:rowOff>
    </xdr:to>
    <xdr:cxnSp macro="">
      <xdr:nvCxnSpPr>
        <xdr:cNvPr id="127" name="直線コネクタ 126"/>
        <xdr:cNvCxnSpPr/>
      </xdr:nvCxnSpPr>
      <xdr:spPr>
        <a:xfrm flipV="1">
          <a:off x="2019300" y="9796406"/>
          <a:ext cx="889000" cy="32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65590</xdr:rowOff>
    </xdr:from>
    <xdr:to>
      <xdr:col>2</xdr:col>
      <xdr:colOff>638175</xdr:colOff>
      <xdr:row>59</xdr:row>
      <xdr:rowOff>2714</xdr:rowOff>
    </xdr:to>
    <xdr:cxnSp macro="">
      <xdr:nvCxnSpPr>
        <xdr:cNvPr id="130" name="直線コネクタ 129"/>
        <xdr:cNvCxnSpPr/>
      </xdr:nvCxnSpPr>
      <xdr:spPr>
        <a:xfrm>
          <a:off x="1130300" y="9838240"/>
          <a:ext cx="889000" cy="28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147857</xdr:rowOff>
    </xdr:from>
    <xdr:to>
      <xdr:col>6</xdr:col>
      <xdr:colOff>561975</xdr:colOff>
      <xdr:row>58</xdr:row>
      <xdr:rowOff>78007</xdr:rowOff>
    </xdr:to>
    <xdr:sp macro="" textlink="">
      <xdr:nvSpPr>
        <xdr:cNvPr id="140" name="円/楕円 139"/>
        <xdr:cNvSpPr/>
      </xdr:nvSpPr>
      <xdr:spPr>
        <a:xfrm>
          <a:off x="4584700" y="992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126284</xdr:rowOff>
    </xdr:from>
    <xdr:ext cx="534377" cy="259045"/>
    <xdr:sp macro="" textlink="">
      <xdr:nvSpPr>
        <xdr:cNvPr id="141" name="総務費該当値テキスト"/>
        <xdr:cNvSpPr txBox="1"/>
      </xdr:nvSpPr>
      <xdr:spPr>
        <a:xfrm>
          <a:off x="4686300" y="989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91273</xdr:rowOff>
    </xdr:from>
    <xdr:to>
      <xdr:col>5</xdr:col>
      <xdr:colOff>409575</xdr:colOff>
      <xdr:row>59</xdr:row>
      <xdr:rowOff>21423</xdr:rowOff>
    </xdr:to>
    <xdr:sp macro="" textlink="">
      <xdr:nvSpPr>
        <xdr:cNvPr id="142" name="円/楕円 141"/>
        <xdr:cNvSpPr/>
      </xdr:nvSpPr>
      <xdr:spPr>
        <a:xfrm>
          <a:off x="3746500" y="100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12550</xdr:rowOff>
    </xdr:from>
    <xdr:ext cx="534377" cy="259045"/>
    <xdr:sp macro="" textlink="">
      <xdr:nvSpPr>
        <xdr:cNvPr id="143" name="テキスト ボックス 142"/>
        <xdr:cNvSpPr txBox="1"/>
      </xdr:nvSpPr>
      <xdr:spPr>
        <a:xfrm>
          <a:off x="3530111" y="1012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144406</xdr:rowOff>
    </xdr:from>
    <xdr:to>
      <xdr:col>4</xdr:col>
      <xdr:colOff>206375</xdr:colOff>
      <xdr:row>57</xdr:row>
      <xdr:rowOff>74556</xdr:rowOff>
    </xdr:to>
    <xdr:sp macro="" textlink="">
      <xdr:nvSpPr>
        <xdr:cNvPr id="144" name="円/楕円 143"/>
        <xdr:cNvSpPr/>
      </xdr:nvSpPr>
      <xdr:spPr>
        <a:xfrm>
          <a:off x="2857500" y="97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91083</xdr:rowOff>
    </xdr:from>
    <xdr:ext cx="534377" cy="259045"/>
    <xdr:sp macro="" textlink="">
      <xdr:nvSpPr>
        <xdr:cNvPr id="145" name="テキスト ボックス 144"/>
        <xdr:cNvSpPr txBox="1"/>
      </xdr:nvSpPr>
      <xdr:spPr>
        <a:xfrm>
          <a:off x="2641111" y="95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123364</xdr:rowOff>
    </xdr:from>
    <xdr:to>
      <xdr:col>3</xdr:col>
      <xdr:colOff>3175</xdr:colOff>
      <xdr:row>59</xdr:row>
      <xdr:rowOff>53514</xdr:rowOff>
    </xdr:to>
    <xdr:sp macro="" textlink="">
      <xdr:nvSpPr>
        <xdr:cNvPr id="146" name="円/楕円 145"/>
        <xdr:cNvSpPr/>
      </xdr:nvSpPr>
      <xdr:spPr>
        <a:xfrm>
          <a:off x="1968500" y="100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44641</xdr:rowOff>
    </xdr:from>
    <xdr:ext cx="534377" cy="259045"/>
    <xdr:sp macro="" textlink="">
      <xdr:nvSpPr>
        <xdr:cNvPr id="147" name="テキスト ボックス 146"/>
        <xdr:cNvSpPr txBox="1"/>
      </xdr:nvSpPr>
      <xdr:spPr>
        <a:xfrm>
          <a:off x="1752111" y="101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14790</xdr:rowOff>
    </xdr:from>
    <xdr:to>
      <xdr:col>1</xdr:col>
      <xdr:colOff>485775</xdr:colOff>
      <xdr:row>57</xdr:row>
      <xdr:rowOff>116390</xdr:rowOff>
    </xdr:to>
    <xdr:sp macro="" textlink="">
      <xdr:nvSpPr>
        <xdr:cNvPr id="148" name="円/楕円 147"/>
        <xdr:cNvSpPr/>
      </xdr:nvSpPr>
      <xdr:spPr>
        <a:xfrm>
          <a:off x="1079500" y="97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132917</xdr:rowOff>
    </xdr:from>
    <xdr:ext cx="534377" cy="259045"/>
    <xdr:sp macro="" textlink="">
      <xdr:nvSpPr>
        <xdr:cNvPr id="149" name="テキスト ボックス 148"/>
        <xdr:cNvSpPr txBox="1"/>
      </xdr:nvSpPr>
      <xdr:spPr>
        <a:xfrm>
          <a:off x="863111" y="95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82245</xdr:rowOff>
    </xdr:from>
    <xdr:to>
      <xdr:col>6</xdr:col>
      <xdr:colOff>511175</xdr:colOff>
      <xdr:row>78</xdr:row>
      <xdr:rowOff>91244</xdr:rowOff>
    </xdr:to>
    <xdr:cxnSp macro="">
      <xdr:nvCxnSpPr>
        <xdr:cNvPr id="178" name="直線コネクタ 177"/>
        <xdr:cNvCxnSpPr/>
      </xdr:nvCxnSpPr>
      <xdr:spPr>
        <a:xfrm flipV="1">
          <a:off x="3797300" y="13455345"/>
          <a:ext cx="8382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89353</xdr:rowOff>
    </xdr:from>
    <xdr:to>
      <xdr:col>5</xdr:col>
      <xdr:colOff>358775</xdr:colOff>
      <xdr:row>78</xdr:row>
      <xdr:rowOff>91244</xdr:rowOff>
    </xdr:to>
    <xdr:cxnSp macro="">
      <xdr:nvCxnSpPr>
        <xdr:cNvPr id="181" name="直線コネクタ 180"/>
        <xdr:cNvCxnSpPr/>
      </xdr:nvCxnSpPr>
      <xdr:spPr>
        <a:xfrm>
          <a:off x="2908300" y="13462453"/>
          <a:ext cx="889000" cy="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19642</xdr:rowOff>
    </xdr:from>
    <xdr:to>
      <xdr:col>5</xdr:col>
      <xdr:colOff>409575</xdr:colOff>
      <xdr:row>78</xdr:row>
      <xdr:rowOff>121242</xdr:rowOff>
    </xdr:to>
    <xdr:sp macro="" textlink="">
      <xdr:nvSpPr>
        <xdr:cNvPr id="182" name="フローチャート : 判断 181"/>
        <xdr:cNvSpPr/>
      </xdr:nvSpPr>
      <xdr:spPr>
        <a:xfrm>
          <a:off x="3746500" y="133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137769</xdr:rowOff>
    </xdr:from>
    <xdr:ext cx="599010" cy="259045"/>
    <xdr:sp macro="" textlink="">
      <xdr:nvSpPr>
        <xdr:cNvPr id="183" name="テキスト ボックス 182"/>
        <xdr:cNvSpPr txBox="1"/>
      </xdr:nvSpPr>
      <xdr:spPr>
        <a:xfrm>
          <a:off x="3497794" y="13167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89353</xdr:rowOff>
    </xdr:from>
    <xdr:to>
      <xdr:col>4</xdr:col>
      <xdr:colOff>155575</xdr:colOff>
      <xdr:row>78</xdr:row>
      <xdr:rowOff>101073</xdr:rowOff>
    </xdr:to>
    <xdr:cxnSp macro="">
      <xdr:nvCxnSpPr>
        <xdr:cNvPr id="184" name="直線コネクタ 183"/>
        <xdr:cNvCxnSpPr/>
      </xdr:nvCxnSpPr>
      <xdr:spPr>
        <a:xfrm flipV="1">
          <a:off x="2019300" y="13462453"/>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99935</xdr:rowOff>
    </xdr:from>
    <xdr:to>
      <xdr:col>2</xdr:col>
      <xdr:colOff>638175</xdr:colOff>
      <xdr:row>78</xdr:row>
      <xdr:rowOff>101073</xdr:rowOff>
    </xdr:to>
    <xdr:cxnSp macro="">
      <xdr:nvCxnSpPr>
        <xdr:cNvPr id="187" name="直線コネクタ 186"/>
        <xdr:cNvCxnSpPr/>
      </xdr:nvCxnSpPr>
      <xdr:spPr>
        <a:xfrm>
          <a:off x="1130300" y="13473035"/>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31445</xdr:rowOff>
    </xdr:from>
    <xdr:to>
      <xdr:col>6</xdr:col>
      <xdr:colOff>561975</xdr:colOff>
      <xdr:row>78</xdr:row>
      <xdr:rowOff>133045</xdr:rowOff>
    </xdr:to>
    <xdr:sp macro="" textlink="">
      <xdr:nvSpPr>
        <xdr:cNvPr id="197" name="円/楕円 196"/>
        <xdr:cNvSpPr/>
      </xdr:nvSpPr>
      <xdr:spPr>
        <a:xfrm>
          <a:off x="4584700" y="1340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40444</xdr:rowOff>
    </xdr:from>
    <xdr:to>
      <xdr:col>5</xdr:col>
      <xdr:colOff>409575</xdr:colOff>
      <xdr:row>78</xdr:row>
      <xdr:rowOff>142044</xdr:rowOff>
    </xdr:to>
    <xdr:sp macro="" textlink="">
      <xdr:nvSpPr>
        <xdr:cNvPr id="199" name="円/楕円 198"/>
        <xdr:cNvSpPr/>
      </xdr:nvSpPr>
      <xdr:spPr>
        <a:xfrm>
          <a:off x="3746500" y="134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133171</xdr:rowOff>
    </xdr:from>
    <xdr:ext cx="534377" cy="259045"/>
    <xdr:sp macro="" textlink="">
      <xdr:nvSpPr>
        <xdr:cNvPr id="200" name="テキスト ボックス 199"/>
        <xdr:cNvSpPr txBox="1"/>
      </xdr:nvSpPr>
      <xdr:spPr>
        <a:xfrm>
          <a:off x="3530111" y="1350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38553</xdr:rowOff>
    </xdr:from>
    <xdr:to>
      <xdr:col>4</xdr:col>
      <xdr:colOff>206375</xdr:colOff>
      <xdr:row>78</xdr:row>
      <xdr:rowOff>140153</xdr:rowOff>
    </xdr:to>
    <xdr:sp macro="" textlink="">
      <xdr:nvSpPr>
        <xdr:cNvPr id="201" name="円/楕円 200"/>
        <xdr:cNvSpPr/>
      </xdr:nvSpPr>
      <xdr:spPr>
        <a:xfrm>
          <a:off x="2857500" y="1341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131280</xdr:rowOff>
    </xdr:from>
    <xdr:ext cx="534377" cy="259045"/>
    <xdr:sp macro="" textlink="">
      <xdr:nvSpPr>
        <xdr:cNvPr id="202" name="テキスト ボックス 201"/>
        <xdr:cNvSpPr txBox="1"/>
      </xdr:nvSpPr>
      <xdr:spPr>
        <a:xfrm>
          <a:off x="2641111" y="135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50273</xdr:rowOff>
    </xdr:from>
    <xdr:to>
      <xdr:col>3</xdr:col>
      <xdr:colOff>3175</xdr:colOff>
      <xdr:row>78</xdr:row>
      <xdr:rowOff>151873</xdr:rowOff>
    </xdr:to>
    <xdr:sp macro="" textlink="">
      <xdr:nvSpPr>
        <xdr:cNvPr id="203" name="円/楕円 202"/>
        <xdr:cNvSpPr/>
      </xdr:nvSpPr>
      <xdr:spPr>
        <a:xfrm>
          <a:off x="1968500" y="134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143000</xdr:rowOff>
    </xdr:from>
    <xdr:ext cx="534377" cy="259045"/>
    <xdr:sp macro="" textlink="">
      <xdr:nvSpPr>
        <xdr:cNvPr id="204" name="テキスト ボックス 203"/>
        <xdr:cNvSpPr txBox="1"/>
      </xdr:nvSpPr>
      <xdr:spPr>
        <a:xfrm>
          <a:off x="1752111" y="135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49135</xdr:rowOff>
    </xdr:from>
    <xdr:to>
      <xdr:col>1</xdr:col>
      <xdr:colOff>485775</xdr:colOff>
      <xdr:row>78</xdr:row>
      <xdr:rowOff>150735</xdr:rowOff>
    </xdr:to>
    <xdr:sp macro="" textlink="">
      <xdr:nvSpPr>
        <xdr:cNvPr id="205" name="円/楕円 204"/>
        <xdr:cNvSpPr/>
      </xdr:nvSpPr>
      <xdr:spPr>
        <a:xfrm>
          <a:off x="1079500" y="134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141862</xdr:rowOff>
    </xdr:from>
    <xdr:ext cx="534377" cy="259045"/>
    <xdr:sp macro="" textlink="">
      <xdr:nvSpPr>
        <xdr:cNvPr id="206" name="テキスト ボックス 205"/>
        <xdr:cNvSpPr txBox="1"/>
      </xdr:nvSpPr>
      <xdr:spPr>
        <a:xfrm>
          <a:off x="863111" y="135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20656</xdr:rowOff>
    </xdr:from>
    <xdr:to>
      <xdr:col>6</xdr:col>
      <xdr:colOff>511175</xdr:colOff>
      <xdr:row>99</xdr:row>
      <xdr:rowOff>25076</xdr:rowOff>
    </xdr:to>
    <xdr:cxnSp macro="">
      <xdr:nvCxnSpPr>
        <xdr:cNvPr id="236" name="直線コネクタ 235"/>
        <xdr:cNvCxnSpPr/>
      </xdr:nvCxnSpPr>
      <xdr:spPr>
        <a:xfrm flipV="1">
          <a:off x="3797300" y="16994206"/>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25076</xdr:rowOff>
    </xdr:from>
    <xdr:to>
      <xdr:col>5</xdr:col>
      <xdr:colOff>358775</xdr:colOff>
      <xdr:row>99</xdr:row>
      <xdr:rowOff>29363</xdr:rowOff>
    </xdr:to>
    <xdr:cxnSp macro="">
      <xdr:nvCxnSpPr>
        <xdr:cNvPr id="239" name="直線コネクタ 238"/>
        <xdr:cNvCxnSpPr/>
      </xdr:nvCxnSpPr>
      <xdr:spPr>
        <a:xfrm flipV="1">
          <a:off x="2908300" y="16998626"/>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94501</xdr:rowOff>
    </xdr:from>
    <xdr:to>
      <xdr:col>5</xdr:col>
      <xdr:colOff>409575</xdr:colOff>
      <xdr:row>98</xdr:row>
      <xdr:rowOff>24651</xdr:rowOff>
    </xdr:to>
    <xdr:sp macro="" textlink="">
      <xdr:nvSpPr>
        <xdr:cNvPr id="240" name="フローチャート : 判断 239"/>
        <xdr:cNvSpPr/>
      </xdr:nvSpPr>
      <xdr:spPr>
        <a:xfrm>
          <a:off x="3746500" y="1672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41178</xdr:rowOff>
    </xdr:from>
    <xdr:ext cx="534377" cy="259045"/>
    <xdr:sp macro="" textlink="">
      <xdr:nvSpPr>
        <xdr:cNvPr id="241" name="テキスト ボックス 240"/>
        <xdr:cNvSpPr txBox="1"/>
      </xdr:nvSpPr>
      <xdr:spPr>
        <a:xfrm>
          <a:off x="3530111" y="165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29363</xdr:rowOff>
    </xdr:from>
    <xdr:to>
      <xdr:col>4</xdr:col>
      <xdr:colOff>155575</xdr:colOff>
      <xdr:row>99</xdr:row>
      <xdr:rowOff>47574</xdr:rowOff>
    </xdr:to>
    <xdr:cxnSp macro="">
      <xdr:nvCxnSpPr>
        <xdr:cNvPr id="242" name="直線コネクタ 241"/>
        <xdr:cNvCxnSpPr/>
      </xdr:nvCxnSpPr>
      <xdr:spPr>
        <a:xfrm flipV="1">
          <a:off x="2019300" y="17002913"/>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19438</xdr:rowOff>
    </xdr:from>
    <xdr:to>
      <xdr:col>2</xdr:col>
      <xdr:colOff>638175</xdr:colOff>
      <xdr:row>99</xdr:row>
      <xdr:rowOff>47574</xdr:rowOff>
    </xdr:to>
    <xdr:cxnSp macro="">
      <xdr:nvCxnSpPr>
        <xdr:cNvPr id="245" name="直線コネクタ 244"/>
        <xdr:cNvCxnSpPr/>
      </xdr:nvCxnSpPr>
      <xdr:spPr>
        <a:xfrm>
          <a:off x="1130300" y="16992988"/>
          <a:ext cx="889000" cy="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141306</xdr:rowOff>
    </xdr:from>
    <xdr:to>
      <xdr:col>6</xdr:col>
      <xdr:colOff>561975</xdr:colOff>
      <xdr:row>99</xdr:row>
      <xdr:rowOff>71456</xdr:rowOff>
    </xdr:to>
    <xdr:sp macro="" textlink="">
      <xdr:nvSpPr>
        <xdr:cNvPr id="255" name="円/楕円 254"/>
        <xdr:cNvSpPr/>
      </xdr:nvSpPr>
      <xdr:spPr>
        <a:xfrm>
          <a:off x="4584700" y="169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56233</xdr:rowOff>
    </xdr:from>
    <xdr:ext cx="534377" cy="259045"/>
    <xdr:sp macro="" textlink="">
      <xdr:nvSpPr>
        <xdr:cNvPr id="256" name="衛生費該当値テキスト"/>
        <xdr:cNvSpPr txBox="1"/>
      </xdr:nvSpPr>
      <xdr:spPr>
        <a:xfrm>
          <a:off x="4686300" y="168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145726</xdr:rowOff>
    </xdr:from>
    <xdr:to>
      <xdr:col>5</xdr:col>
      <xdr:colOff>409575</xdr:colOff>
      <xdr:row>99</xdr:row>
      <xdr:rowOff>75876</xdr:rowOff>
    </xdr:to>
    <xdr:sp macro="" textlink="">
      <xdr:nvSpPr>
        <xdr:cNvPr id="257" name="円/楕円 256"/>
        <xdr:cNvSpPr/>
      </xdr:nvSpPr>
      <xdr:spPr>
        <a:xfrm>
          <a:off x="3746500" y="169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67003</xdr:rowOff>
    </xdr:from>
    <xdr:ext cx="534377" cy="259045"/>
    <xdr:sp macro="" textlink="">
      <xdr:nvSpPr>
        <xdr:cNvPr id="258" name="テキスト ボックス 257"/>
        <xdr:cNvSpPr txBox="1"/>
      </xdr:nvSpPr>
      <xdr:spPr>
        <a:xfrm>
          <a:off x="3530111" y="1704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150013</xdr:rowOff>
    </xdr:from>
    <xdr:to>
      <xdr:col>4</xdr:col>
      <xdr:colOff>206375</xdr:colOff>
      <xdr:row>99</xdr:row>
      <xdr:rowOff>80163</xdr:rowOff>
    </xdr:to>
    <xdr:sp macro="" textlink="">
      <xdr:nvSpPr>
        <xdr:cNvPr id="259" name="円/楕円 258"/>
        <xdr:cNvSpPr/>
      </xdr:nvSpPr>
      <xdr:spPr>
        <a:xfrm>
          <a:off x="2857500" y="169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71290</xdr:rowOff>
    </xdr:from>
    <xdr:ext cx="534377" cy="259045"/>
    <xdr:sp macro="" textlink="">
      <xdr:nvSpPr>
        <xdr:cNvPr id="260" name="テキスト ボックス 259"/>
        <xdr:cNvSpPr txBox="1"/>
      </xdr:nvSpPr>
      <xdr:spPr>
        <a:xfrm>
          <a:off x="2641111" y="170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168224</xdr:rowOff>
    </xdr:from>
    <xdr:to>
      <xdr:col>3</xdr:col>
      <xdr:colOff>3175</xdr:colOff>
      <xdr:row>99</xdr:row>
      <xdr:rowOff>98374</xdr:rowOff>
    </xdr:to>
    <xdr:sp macro="" textlink="">
      <xdr:nvSpPr>
        <xdr:cNvPr id="261" name="円/楕円 260"/>
        <xdr:cNvSpPr/>
      </xdr:nvSpPr>
      <xdr:spPr>
        <a:xfrm>
          <a:off x="1968500" y="169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89501</xdr:rowOff>
    </xdr:from>
    <xdr:ext cx="534377" cy="259045"/>
    <xdr:sp macro="" textlink="">
      <xdr:nvSpPr>
        <xdr:cNvPr id="262" name="テキスト ボックス 261"/>
        <xdr:cNvSpPr txBox="1"/>
      </xdr:nvSpPr>
      <xdr:spPr>
        <a:xfrm>
          <a:off x="1752111" y="170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140088</xdr:rowOff>
    </xdr:from>
    <xdr:to>
      <xdr:col>1</xdr:col>
      <xdr:colOff>485775</xdr:colOff>
      <xdr:row>99</xdr:row>
      <xdr:rowOff>70238</xdr:rowOff>
    </xdr:to>
    <xdr:sp macro="" textlink="">
      <xdr:nvSpPr>
        <xdr:cNvPr id="263" name="円/楕円 262"/>
        <xdr:cNvSpPr/>
      </xdr:nvSpPr>
      <xdr:spPr>
        <a:xfrm>
          <a:off x="1079500" y="169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61365</xdr:rowOff>
    </xdr:from>
    <xdr:ext cx="534377" cy="259045"/>
    <xdr:sp macro="" textlink="">
      <xdr:nvSpPr>
        <xdr:cNvPr id="264" name="テキスト ボックス 263"/>
        <xdr:cNvSpPr txBox="1"/>
      </xdr:nvSpPr>
      <xdr:spPr>
        <a:xfrm>
          <a:off x="863111" y="1703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149987</xdr:rowOff>
    </xdr:from>
    <xdr:to>
      <xdr:col>15</xdr:col>
      <xdr:colOff>180975</xdr:colOff>
      <xdr:row>39</xdr:row>
      <xdr:rowOff>12256</xdr:rowOff>
    </xdr:to>
    <xdr:cxnSp macro="">
      <xdr:nvCxnSpPr>
        <xdr:cNvPr id="293" name="直線コネクタ 292"/>
        <xdr:cNvCxnSpPr/>
      </xdr:nvCxnSpPr>
      <xdr:spPr>
        <a:xfrm>
          <a:off x="9639300" y="6665087"/>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39878</xdr:rowOff>
    </xdr:from>
    <xdr:to>
      <xdr:col>14</xdr:col>
      <xdr:colOff>28575</xdr:colOff>
      <xdr:row>38</xdr:row>
      <xdr:rowOff>149987</xdr:rowOff>
    </xdr:to>
    <xdr:cxnSp macro="">
      <xdr:nvCxnSpPr>
        <xdr:cNvPr id="296" name="直線コネクタ 295"/>
        <xdr:cNvCxnSpPr/>
      </xdr:nvCxnSpPr>
      <xdr:spPr>
        <a:xfrm>
          <a:off x="8750300" y="655497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55753</xdr:rowOff>
    </xdr:from>
    <xdr:to>
      <xdr:col>14</xdr:col>
      <xdr:colOff>79375</xdr:colOff>
      <xdr:row>38</xdr:row>
      <xdr:rowOff>157353</xdr:rowOff>
    </xdr:to>
    <xdr:sp macro="" textlink="">
      <xdr:nvSpPr>
        <xdr:cNvPr id="297" name="フローチャート : 判断 296"/>
        <xdr:cNvSpPr/>
      </xdr:nvSpPr>
      <xdr:spPr>
        <a:xfrm>
          <a:off x="9588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2430</xdr:rowOff>
    </xdr:from>
    <xdr:ext cx="378565" cy="259045"/>
    <xdr:sp macro="" textlink="">
      <xdr:nvSpPr>
        <xdr:cNvPr id="298" name="テキスト ボックス 297"/>
        <xdr:cNvSpPr txBox="1"/>
      </xdr:nvSpPr>
      <xdr:spPr>
        <a:xfrm>
          <a:off x="9450017" y="63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170180</xdr:rowOff>
    </xdr:from>
    <xdr:to>
      <xdr:col>12</xdr:col>
      <xdr:colOff>511175</xdr:colOff>
      <xdr:row>38</xdr:row>
      <xdr:rowOff>39878</xdr:rowOff>
    </xdr:to>
    <xdr:cxnSp macro="">
      <xdr:nvCxnSpPr>
        <xdr:cNvPr id="299" name="直線コネクタ 298"/>
        <xdr:cNvCxnSpPr/>
      </xdr:nvCxnSpPr>
      <xdr:spPr>
        <a:xfrm>
          <a:off x="7861300" y="634238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170180</xdr:rowOff>
    </xdr:from>
    <xdr:to>
      <xdr:col>11</xdr:col>
      <xdr:colOff>307975</xdr:colOff>
      <xdr:row>37</xdr:row>
      <xdr:rowOff>68263</xdr:rowOff>
    </xdr:to>
    <xdr:cxnSp macro="">
      <xdr:nvCxnSpPr>
        <xdr:cNvPr id="302" name="直線コネクタ 301"/>
        <xdr:cNvCxnSpPr/>
      </xdr:nvCxnSpPr>
      <xdr:spPr>
        <a:xfrm flipV="1">
          <a:off x="6972300" y="6342380"/>
          <a:ext cx="8890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132906</xdr:rowOff>
    </xdr:from>
    <xdr:to>
      <xdr:col>15</xdr:col>
      <xdr:colOff>231775</xdr:colOff>
      <xdr:row>39</xdr:row>
      <xdr:rowOff>63056</xdr:rowOff>
    </xdr:to>
    <xdr:sp macro="" textlink="">
      <xdr:nvSpPr>
        <xdr:cNvPr id="312" name="円/楕円 311"/>
        <xdr:cNvSpPr/>
      </xdr:nvSpPr>
      <xdr:spPr>
        <a:xfrm>
          <a:off x="104267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47833</xdr:rowOff>
    </xdr:from>
    <xdr:ext cx="378565" cy="259045"/>
    <xdr:sp macro="" textlink="">
      <xdr:nvSpPr>
        <xdr:cNvPr id="313" name="労働費該当値テキスト"/>
        <xdr:cNvSpPr txBox="1"/>
      </xdr:nvSpPr>
      <xdr:spPr>
        <a:xfrm>
          <a:off x="10528300" y="656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99187</xdr:rowOff>
    </xdr:from>
    <xdr:to>
      <xdr:col>14</xdr:col>
      <xdr:colOff>79375</xdr:colOff>
      <xdr:row>39</xdr:row>
      <xdr:rowOff>29337</xdr:rowOff>
    </xdr:to>
    <xdr:sp macro="" textlink="">
      <xdr:nvSpPr>
        <xdr:cNvPr id="314" name="円/楕円 313"/>
        <xdr:cNvSpPr/>
      </xdr:nvSpPr>
      <xdr:spPr>
        <a:xfrm>
          <a:off x="9588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20464</xdr:rowOff>
    </xdr:from>
    <xdr:ext cx="378565" cy="259045"/>
    <xdr:sp macro="" textlink="">
      <xdr:nvSpPr>
        <xdr:cNvPr id="315" name="テキスト ボックス 314"/>
        <xdr:cNvSpPr txBox="1"/>
      </xdr:nvSpPr>
      <xdr:spPr>
        <a:xfrm>
          <a:off x="9450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160528</xdr:rowOff>
    </xdr:from>
    <xdr:to>
      <xdr:col>12</xdr:col>
      <xdr:colOff>561975</xdr:colOff>
      <xdr:row>38</xdr:row>
      <xdr:rowOff>90678</xdr:rowOff>
    </xdr:to>
    <xdr:sp macro="" textlink="">
      <xdr:nvSpPr>
        <xdr:cNvPr id="316" name="円/楕円 315"/>
        <xdr:cNvSpPr/>
      </xdr:nvSpPr>
      <xdr:spPr>
        <a:xfrm>
          <a:off x="8699500" y="65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81805</xdr:rowOff>
    </xdr:from>
    <xdr:ext cx="378565" cy="259045"/>
    <xdr:sp macro="" textlink="">
      <xdr:nvSpPr>
        <xdr:cNvPr id="317" name="テキスト ボックス 316"/>
        <xdr:cNvSpPr txBox="1"/>
      </xdr:nvSpPr>
      <xdr:spPr>
        <a:xfrm>
          <a:off x="8561017" y="6596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119380</xdr:rowOff>
    </xdr:from>
    <xdr:to>
      <xdr:col>11</xdr:col>
      <xdr:colOff>358775</xdr:colOff>
      <xdr:row>37</xdr:row>
      <xdr:rowOff>49530</xdr:rowOff>
    </xdr:to>
    <xdr:sp macro="" textlink="">
      <xdr:nvSpPr>
        <xdr:cNvPr id="318" name="円/楕円 317"/>
        <xdr:cNvSpPr/>
      </xdr:nvSpPr>
      <xdr:spPr>
        <a:xfrm>
          <a:off x="7810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66057</xdr:rowOff>
    </xdr:from>
    <xdr:ext cx="469744" cy="259045"/>
    <xdr:sp macro="" textlink="">
      <xdr:nvSpPr>
        <xdr:cNvPr id="319" name="テキスト ボックス 318"/>
        <xdr:cNvSpPr txBox="1"/>
      </xdr:nvSpPr>
      <xdr:spPr>
        <a:xfrm>
          <a:off x="7626427"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17463</xdr:rowOff>
    </xdr:from>
    <xdr:to>
      <xdr:col>10</xdr:col>
      <xdr:colOff>155575</xdr:colOff>
      <xdr:row>37</xdr:row>
      <xdr:rowOff>119063</xdr:rowOff>
    </xdr:to>
    <xdr:sp macro="" textlink="">
      <xdr:nvSpPr>
        <xdr:cNvPr id="320" name="円/楕円 319"/>
        <xdr:cNvSpPr/>
      </xdr:nvSpPr>
      <xdr:spPr>
        <a:xfrm>
          <a:off x="69215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135590</xdr:rowOff>
    </xdr:from>
    <xdr:ext cx="469744" cy="259045"/>
    <xdr:sp macro="" textlink="">
      <xdr:nvSpPr>
        <xdr:cNvPr id="321" name="テキスト ボックス 320"/>
        <xdr:cNvSpPr txBox="1"/>
      </xdr:nvSpPr>
      <xdr:spPr>
        <a:xfrm>
          <a:off x="6737427" y="61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163493</xdr:rowOff>
    </xdr:from>
    <xdr:to>
      <xdr:col>15</xdr:col>
      <xdr:colOff>180975</xdr:colOff>
      <xdr:row>57</xdr:row>
      <xdr:rowOff>28753</xdr:rowOff>
    </xdr:to>
    <xdr:cxnSp macro="">
      <xdr:nvCxnSpPr>
        <xdr:cNvPr id="350" name="直線コネクタ 349"/>
        <xdr:cNvCxnSpPr/>
      </xdr:nvCxnSpPr>
      <xdr:spPr>
        <a:xfrm>
          <a:off x="9639300" y="9764693"/>
          <a:ext cx="8382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163493</xdr:rowOff>
    </xdr:from>
    <xdr:to>
      <xdr:col>14</xdr:col>
      <xdr:colOff>28575</xdr:colOff>
      <xdr:row>57</xdr:row>
      <xdr:rowOff>28086</xdr:rowOff>
    </xdr:to>
    <xdr:cxnSp macro="">
      <xdr:nvCxnSpPr>
        <xdr:cNvPr id="353" name="直線コネクタ 352"/>
        <xdr:cNvCxnSpPr/>
      </xdr:nvCxnSpPr>
      <xdr:spPr>
        <a:xfrm flipV="1">
          <a:off x="8750300" y="9764693"/>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4" name="フローチャート : 判断 353"/>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5" name="テキスト ボックス 354"/>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28086</xdr:rowOff>
    </xdr:from>
    <xdr:to>
      <xdr:col>12</xdr:col>
      <xdr:colOff>511175</xdr:colOff>
      <xdr:row>57</xdr:row>
      <xdr:rowOff>55614</xdr:rowOff>
    </xdr:to>
    <xdr:cxnSp macro="">
      <xdr:nvCxnSpPr>
        <xdr:cNvPr id="356" name="直線コネクタ 355"/>
        <xdr:cNvCxnSpPr/>
      </xdr:nvCxnSpPr>
      <xdr:spPr>
        <a:xfrm flipV="1">
          <a:off x="7861300" y="9800736"/>
          <a:ext cx="8890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55614</xdr:rowOff>
    </xdr:from>
    <xdr:to>
      <xdr:col>11</xdr:col>
      <xdr:colOff>307975</xdr:colOff>
      <xdr:row>57</xdr:row>
      <xdr:rowOff>134651</xdr:rowOff>
    </xdr:to>
    <xdr:cxnSp macro="">
      <xdr:nvCxnSpPr>
        <xdr:cNvPr id="359" name="直線コネクタ 358"/>
        <xdr:cNvCxnSpPr/>
      </xdr:nvCxnSpPr>
      <xdr:spPr>
        <a:xfrm flipV="1">
          <a:off x="6972300" y="9828264"/>
          <a:ext cx="889000" cy="7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149403</xdr:rowOff>
    </xdr:from>
    <xdr:to>
      <xdr:col>15</xdr:col>
      <xdr:colOff>231775</xdr:colOff>
      <xdr:row>57</xdr:row>
      <xdr:rowOff>79553</xdr:rowOff>
    </xdr:to>
    <xdr:sp macro="" textlink="">
      <xdr:nvSpPr>
        <xdr:cNvPr id="369" name="円/楕円 368"/>
        <xdr:cNvSpPr/>
      </xdr:nvSpPr>
      <xdr:spPr>
        <a:xfrm>
          <a:off x="10426700" y="97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127830</xdr:rowOff>
    </xdr:from>
    <xdr:ext cx="534377" cy="259045"/>
    <xdr:sp macro="" textlink="">
      <xdr:nvSpPr>
        <xdr:cNvPr id="370" name="農林水産業費該当値テキスト"/>
        <xdr:cNvSpPr txBox="1"/>
      </xdr:nvSpPr>
      <xdr:spPr>
        <a:xfrm>
          <a:off x="10528300" y="9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18,824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112693</xdr:rowOff>
    </xdr:from>
    <xdr:to>
      <xdr:col>14</xdr:col>
      <xdr:colOff>79375</xdr:colOff>
      <xdr:row>57</xdr:row>
      <xdr:rowOff>42843</xdr:rowOff>
    </xdr:to>
    <xdr:sp macro="" textlink="">
      <xdr:nvSpPr>
        <xdr:cNvPr id="371" name="円/楕円 370"/>
        <xdr:cNvSpPr/>
      </xdr:nvSpPr>
      <xdr:spPr>
        <a:xfrm>
          <a:off x="9588500" y="97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59370</xdr:rowOff>
    </xdr:from>
    <xdr:ext cx="534377" cy="259045"/>
    <xdr:sp macro="" textlink="">
      <xdr:nvSpPr>
        <xdr:cNvPr id="372" name="テキスト ボックス 371"/>
        <xdr:cNvSpPr txBox="1"/>
      </xdr:nvSpPr>
      <xdr:spPr>
        <a:xfrm>
          <a:off x="9372111" y="94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148736</xdr:rowOff>
    </xdr:from>
    <xdr:to>
      <xdr:col>12</xdr:col>
      <xdr:colOff>561975</xdr:colOff>
      <xdr:row>57</xdr:row>
      <xdr:rowOff>78886</xdr:rowOff>
    </xdr:to>
    <xdr:sp macro="" textlink="">
      <xdr:nvSpPr>
        <xdr:cNvPr id="373" name="円/楕円 372"/>
        <xdr:cNvSpPr/>
      </xdr:nvSpPr>
      <xdr:spPr>
        <a:xfrm>
          <a:off x="8699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95413</xdr:rowOff>
    </xdr:from>
    <xdr:ext cx="534377" cy="259045"/>
    <xdr:sp macro="" textlink="">
      <xdr:nvSpPr>
        <xdr:cNvPr id="374" name="テキスト ボックス 373"/>
        <xdr:cNvSpPr txBox="1"/>
      </xdr:nvSpPr>
      <xdr:spPr>
        <a:xfrm>
          <a:off x="8483111" y="9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4814</xdr:rowOff>
    </xdr:from>
    <xdr:to>
      <xdr:col>11</xdr:col>
      <xdr:colOff>358775</xdr:colOff>
      <xdr:row>57</xdr:row>
      <xdr:rowOff>106414</xdr:rowOff>
    </xdr:to>
    <xdr:sp macro="" textlink="">
      <xdr:nvSpPr>
        <xdr:cNvPr id="375" name="円/楕円 374"/>
        <xdr:cNvSpPr/>
      </xdr:nvSpPr>
      <xdr:spPr>
        <a:xfrm>
          <a:off x="7810500" y="97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122941</xdr:rowOff>
    </xdr:from>
    <xdr:ext cx="534377" cy="259045"/>
    <xdr:sp macro="" textlink="">
      <xdr:nvSpPr>
        <xdr:cNvPr id="376" name="テキスト ボックス 375"/>
        <xdr:cNvSpPr txBox="1"/>
      </xdr:nvSpPr>
      <xdr:spPr>
        <a:xfrm>
          <a:off x="7594111" y="955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83851</xdr:rowOff>
    </xdr:from>
    <xdr:to>
      <xdr:col>10</xdr:col>
      <xdr:colOff>155575</xdr:colOff>
      <xdr:row>58</xdr:row>
      <xdr:rowOff>14001</xdr:rowOff>
    </xdr:to>
    <xdr:sp macro="" textlink="">
      <xdr:nvSpPr>
        <xdr:cNvPr id="377" name="円/楕円 376"/>
        <xdr:cNvSpPr/>
      </xdr:nvSpPr>
      <xdr:spPr>
        <a:xfrm>
          <a:off x="6921500" y="98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30528</xdr:rowOff>
    </xdr:from>
    <xdr:ext cx="534377" cy="259045"/>
    <xdr:sp macro="" textlink="">
      <xdr:nvSpPr>
        <xdr:cNvPr id="378" name="テキスト ボックス 377"/>
        <xdr:cNvSpPr txBox="1"/>
      </xdr:nvSpPr>
      <xdr:spPr>
        <a:xfrm>
          <a:off x="6705111" y="96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18275</xdr:rowOff>
    </xdr:from>
    <xdr:to>
      <xdr:col>15</xdr:col>
      <xdr:colOff>180975</xdr:colOff>
      <xdr:row>77</xdr:row>
      <xdr:rowOff>81026</xdr:rowOff>
    </xdr:to>
    <xdr:cxnSp macro="">
      <xdr:nvCxnSpPr>
        <xdr:cNvPr id="407" name="直線コネクタ 406"/>
        <xdr:cNvCxnSpPr/>
      </xdr:nvCxnSpPr>
      <xdr:spPr>
        <a:xfrm>
          <a:off x="9639300" y="13219925"/>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18275</xdr:rowOff>
    </xdr:from>
    <xdr:to>
      <xdr:col>14</xdr:col>
      <xdr:colOff>28575</xdr:colOff>
      <xdr:row>77</xdr:row>
      <xdr:rowOff>77025</xdr:rowOff>
    </xdr:to>
    <xdr:cxnSp macro="">
      <xdr:nvCxnSpPr>
        <xdr:cNvPr id="410" name="直線コネクタ 409"/>
        <xdr:cNvCxnSpPr/>
      </xdr:nvCxnSpPr>
      <xdr:spPr>
        <a:xfrm flipV="1">
          <a:off x="8750300" y="13219925"/>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1" name="フローチャート : 判断 410"/>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2" name="テキスト ボックス 411"/>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77025</xdr:rowOff>
    </xdr:from>
    <xdr:to>
      <xdr:col>12</xdr:col>
      <xdr:colOff>511175</xdr:colOff>
      <xdr:row>77</xdr:row>
      <xdr:rowOff>80378</xdr:rowOff>
    </xdr:to>
    <xdr:cxnSp macro="">
      <xdr:nvCxnSpPr>
        <xdr:cNvPr id="413" name="直線コネクタ 412"/>
        <xdr:cNvCxnSpPr/>
      </xdr:nvCxnSpPr>
      <xdr:spPr>
        <a:xfrm flipV="1">
          <a:off x="7861300" y="1327867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80378</xdr:rowOff>
    </xdr:from>
    <xdr:to>
      <xdr:col>11</xdr:col>
      <xdr:colOff>307975</xdr:colOff>
      <xdr:row>77</xdr:row>
      <xdr:rowOff>85446</xdr:rowOff>
    </xdr:to>
    <xdr:cxnSp macro="">
      <xdr:nvCxnSpPr>
        <xdr:cNvPr id="416" name="直線コネクタ 415"/>
        <xdr:cNvCxnSpPr/>
      </xdr:nvCxnSpPr>
      <xdr:spPr>
        <a:xfrm flipV="1">
          <a:off x="6972300" y="13282028"/>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30226</xdr:rowOff>
    </xdr:from>
    <xdr:to>
      <xdr:col>15</xdr:col>
      <xdr:colOff>231775</xdr:colOff>
      <xdr:row>77</xdr:row>
      <xdr:rowOff>131826</xdr:rowOff>
    </xdr:to>
    <xdr:sp macro="" textlink="">
      <xdr:nvSpPr>
        <xdr:cNvPr id="426" name="円/楕円 425"/>
        <xdr:cNvSpPr/>
      </xdr:nvSpPr>
      <xdr:spPr>
        <a:xfrm>
          <a:off x="104267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8653</xdr:rowOff>
    </xdr:from>
    <xdr:ext cx="469744" cy="259045"/>
    <xdr:sp macro="" textlink="">
      <xdr:nvSpPr>
        <xdr:cNvPr id="427" name="商工費該当値テキスト"/>
        <xdr:cNvSpPr txBox="1"/>
      </xdr:nvSpPr>
      <xdr:spPr>
        <a:xfrm>
          <a:off x="10528300" y="1321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138925</xdr:rowOff>
    </xdr:from>
    <xdr:to>
      <xdr:col>14</xdr:col>
      <xdr:colOff>79375</xdr:colOff>
      <xdr:row>77</xdr:row>
      <xdr:rowOff>69075</xdr:rowOff>
    </xdr:to>
    <xdr:sp macro="" textlink="">
      <xdr:nvSpPr>
        <xdr:cNvPr id="428" name="円/楕円 427"/>
        <xdr:cNvSpPr/>
      </xdr:nvSpPr>
      <xdr:spPr>
        <a:xfrm>
          <a:off x="9588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85603</xdr:rowOff>
    </xdr:from>
    <xdr:ext cx="469744" cy="259045"/>
    <xdr:sp macro="" textlink="">
      <xdr:nvSpPr>
        <xdr:cNvPr id="429" name="テキスト ボックス 428"/>
        <xdr:cNvSpPr txBox="1"/>
      </xdr:nvSpPr>
      <xdr:spPr>
        <a:xfrm>
          <a:off x="9404427"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26225</xdr:rowOff>
    </xdr:from>
    <xdr:to>
      <xdr:col>12</xdr:col>
      <xdr:colOff>561975</xdr:colOff>
      <xdr:row>77</xdr:row>
      <xdr:rowOff>127825</xdr:rowOff>
    </xdr:to>
    <xdr:sp macro="" textlink="">
      <xdr:nvSpPr>
        <xdr:cNvPr id="430" name="円/楕円 429"/>
        <xdr:cNvSpPr/>
      </xdr:nvSpPr>
      <xdr:spPr>
        <a:xfrm>
          <a:off x="8699500" y="132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144352</xdr:rowOff>
    </xdr:from>
    <xdr:ext cx="469744" cy="259045"/>
    <xdr:sp macro="" textlink="">
      <xdr:nvSpPr>
        <xdr:cNvPr id="431" name="テキスト ボックス 430"/>
        <xdr:cNvSpPr txBox="1"/>
      </xdr:nvSpPr>
      <xdr:spPr>
        <a:xfrm>
          <a:off x="8515427" y="130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29578</xdr:rowOff>
    </xdr:from>
    <xdr:to>
      <xdr:col>11</xdr:col>
      <xdr:colOff>358775</xdr:colOff>
      <xdr:row>77</xdr:row>
      <xdr:rowOff>131178</xdr:rowOff>
    </xdr:to>
    <xdr:sp macro="" textlink="">
      <xdr:nvSpPr>
        <xdr:cNvPr id="432" name="円/楕円 431"/>
        <xdr:cNvSpPr/>
      </xdr:nvSpPr>
      <xdr:spPr>
        <a:xfrm>
          <a:off x="7810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147705</xdr:rowOff>
    </xdr:from>
    <xdr:ext cx="469744" cy="259045"/>
    <xdr:sp macro="" textlink="">
      <xdr:nvSpPr>
        <xdr:cNvPr id="433" name="テキスト ボックス 432"/>
        <xdr:cNvSpPr txBox="1"/>
      </xdr:nvSpPr>
      <xdr:spPr>
        <a:xfrm>
          <a:off x="7626427" y="1300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34646</xdr:rowOff>
    </xdr:from>
    <xdr:to>
      <xdr:col>10</xdr:col>
      <xdr:colOff>155575</xdr:colOff>
      <xdr:row>77</xdr:row>
      <xdr:rowOff>136246</xdr:rowOff>
    </xdr:to>
    <xdr:sp macro="" textlink="">
      <xdr:nvSpPr>
        <xdr:cNvPr id="434" name="円/楕円 433"/>
        <xdr:cNvSpPr/>
      </xdr:nvSpPr>
      <xdr:spPr>
        <a:xfrm>
          <a:off x="6921500" y="1323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152773</xdr:rowOff>
    </xdr:from>
    <xdr:ext cx="469744" cy="259045"/>
    <xdr:sp macro="" textlink="">
      <xdr:nvSpPr>
        <xdr:cNvPr id="435" name="テキスト ボックス 434"/>
        <xdr:cNvSpPr txBox="1"/>
      </xdr:nvSpPr>
      <xdr:spPr>
        <a:xfrm>
          <a:off x="6737427" y="1301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1694</xdr:rowOff>
    </xdr:from>
    <xdr:to>
      <xdr:col>15</xdr:col>
      <xdr:colOff>180975</xdr:colOff>
      <xdr:row>97</xdr:row>
      <xdr:rowOff>130442</xdr:rowOff>
    </xdr:to>
    <xdr:cxnSp macro="">
      <xdr:nvCxnSpPr>
        <xdr:cNvPr id="463" name="直線コネクタ 462"/>
        <xdr:cNvCxnSpPr/>
      </xdr:nvCxnSpPr>
      <xdr:spPr>
        <a:xfrm>
          <a:off x="9639300" y="16460894"/>
          <a:ext cx="838200" cy="30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139151</xdr:rowOff>
    </xdr:from>
    <xdr:to>
      <xdr:col>14</xdr:col>
      <xdr:colOff>28575</xdr:colOff>
      <xdr:row>96</xdr:row>
      <xdr:rowOff>1694</xdr:rowOff>
    </xdr:to>
    <xdr:cxnSp macro="">
      <xdr:nvCxnSpPr>
        <xdr:cNvPr id="466" name="直線コネクタ 465"/>
        <xdr:cNvCxnSpPr/>
      </xdr:nvCxnSpPr>
      <xdr:spPr>
        <a:xfrm>
          <a:off x="8750300" y="16426901"/>
          <a:ext cx="889000" cy="3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4226</xdr:rowOff>
    </xdr:from>
    <xdr:to>
      <xdr:col>14</xdr:col>
      <xdr:colOff>79375</xdr:colOff>
      <xdr:row>96</xdr:row>
      <xdr:rowOff>105826</xdr:rowOff>
    </xdr:to>
    <xdr:sp macro="" textlink="">
      <xdr:nvSpPr>
        <xdr:cNvPr id="467" name="フローチャート : 判断 466"/>
        <xdr:cNvSpPr/>
      </xdr:nvSpPr>
      <xdr:spPr>
        <a:xfrm>
          <a:off x="9588500" y="1646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96953</xdr:rowOff>
    </xdr:from>
    <xdr:ext cx="534377" cy="259045"/>
    <xdr:sp macro="" textlink="">
      <xdr:nvSpPr>
        <xdr:cNvPr id="468" name="テキスト ボックス 467"/>
        <xdr:cNvSpPr txBox="1"/>
      </xdr:nvSpPr>
      <xdr:spPr>
        <a:xfrm>
          <a:off x="9372111" y="165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139151</xdr:rowOff>
    </xdr:from>
    <xdr:to>
      <xdr:col>12</xdr:col>
      <xdr:colOff>511175</xdr:colOff>
      <xdr:row>95</xdr:row>
      <xdr:rowOff>142008</xdr:rowOff>
    </xdr:to>
    <xdr:cxnSp macro="">
      <xdr:nvCxnSpPr>
        <xdr:cNvPr id="469" name="直線コネクタ 468"/>
        <xdr:cNvCxnSpPr/>
      </xdr:nvCxnSpPr>
      <xdr:spPr>
        <a:xfrm flipV="1">
          <a:off x="7861300" y="1642690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142008</xdr:rowOff>
    </xdr:from>
    <xdr:to>
      <xdr:col>11</xdr:col>
      <xdr:colOff>307975</xdr:colOff>
      <xdr:row>98</xdr:row>
      <xdr:rowOff>62959</xdr:rowOff>
    </xdr:to>
    <xdr:cxnSp macro="">
      <xdr:nvCxnSpPr>
        <xdr:cNvPr id="472" name="直線コネクタ 471"/>
        <xdr:cNvCxnSpPr/>
      </xdr:nvCxnSpPr>
      <xdr:spPr>
        <a:xfrm flipV="1">
          <a:off x="6972300" y="16429758"/>
          <a:ext cx="889000" cy="43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4" name="テキスト ボックス 473"/>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79642</xdr:rowOff>
    </xdr:from>
    <xdr:to>
      <xdr:col>15</xdr:col>
      <xdr:colOff>231775</xdr:colOff>
      <xdr:row>98</xdr:row>
      <xdr:rowOff>9792</xdr:rowOff>
    </xdr:to>
    <xdr:sp macro="" textlink="">
      <xdr:nvSpPr>
        <xdr:cNvPr id="482" name="円/楕円 481"/>
        <xdr:cNvSpPr/>
      </xdr:nvSpPr>
      <xdr:spPr>
        <a:xfrm>
          <a:off x="10426700" y="167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58069</xdr:rowOff>
    </xdr:from>
    <xdr:ext cx="534377" cy="259045"/>
    <xdr:sp macro="" textlink="">
      <xdr:nvSpPr>
        <xdr:cNvPr id="483" name="土木費該当値テキスト"/>
        <xdr:cNvSpPr txBox="1"/>
      </xdr:nvSpPr>
      <xdr:spPr>
        <a:xfrm>
          <a:off x="10528300" y="1668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122344</xdr:rowOff>
    </xdr:from>
    <xdr:to>
      <xdr:col>14</xdr:col>
      <xdr:colOff>79375</xdr:colOff>
      <xdr:row>96</xdr:row>
      <xdr:rowOff>52494</xdr:rowOff>
    </xdr:to>
    <xdr:sp macro="" textlink="">
      <xdr:nvSpPr>
        <xdr:cNvPr id="484" name="円/楕円 483"/>
        <xdr:cNvSpPr/>
      </xdr:nvSpPr>
      <xdr:spPr>
        <a:xfrm>
          <a:off x="9588500" y="164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69021</xdr:rowOff>
    </xdr:from>
    <xdr:ext cx="534377" cy="259045"/>
    <xdr:sp macro="" textlink="">
      <xdr:nvSpPr>
        <xdr:cNvPr id="485" name="テキスト ボックス 484"/>
        <xdr:cNvSpPr txBox="1"/>
      </xdr:nvSpPr>
      <xdr:spPr>
        <a:xfrm>
          <a:off x="9372111" y="161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88351</xdr:rowOff>
    </xdr:from>
    <xdr:to>
      <xdr:col>12</xdr:col>
      <xdr:colOff>561975</xdr:colOff>
      <xdr:row>96</xdr:row>
      <xdr:rowOff>18501</xdr:rowOff>
    </xdr:to>
    <xdr:sp macro="" textlink="">
      <xdr:nvSpPr>
        <xdr:cNvPr id="486" name="円/楕円 485"/>
        <xdr:cNvSpPr/>
      </xdr:nvSpPr>
      <xdr:spPr>
        <a:xfrm>
          <a:off x="8699500" y="1637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35028</xdr:rowOff>
    </xdr:from>
    <xdr:ext cx="534377" cy="259045"/>
    <xdr:sp macro="" textlink="">
      <xdr:nvSpPr>
        <xdr:cNvPr id="487" name="テキスト ボックス 486"/>
        <xdr:cNvSpPr txBox="1"/>
      </xdr:nvSpPr>
      <xdr:spPr>
        <a:xfrm>
          <a:off x="8483111" y="1615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91208</xdr:rowOff>
    </xdr:from>
    <xdr:to>
      <xdr:col>11</xdr:col>
      <xdr:colOff>358775</xdr:colOff>
      <xdr:row>96</xdr:row>
      <xdr:rowOff>21358</xdr:rowOff>
    </xdr:to>
    <xdr:sp macro="" textlink="">
      <xdr:nvSpPr>
        <xdr:cNvPr id="488" name="円/楕円 487"/>
        <xdr:cNvSpPr/>
      </xdr:nvSpPr>
      <xdr:spPr>
        <a:xfrm>
          <a:off x="7810500" y="1637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37885</xdr:rowOff>
    </xdr:from>
    <xdr:ext cx="534377" cy="259045"/>
    <xdr:sp macro="" textlink="">
      <xdr:nvSpPr>
        <xdr:cNvPr id="489" name="テキスト ボックス 488"/>
        <xdr:cNvSpPr txBox="1"/>
      </xdr:nvSpPr>
      <xdr:spPr>
        <a:xfrm>
          <a:off x="7594111" y="161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12159</xdr:rowOff>
    </xdr:from>
    <xdr:to>
      <xdr:col>10</xdr:col>
      <xdr:colOff>155575</xdr:colOff>
      <xdr:row>98</xdr:row>
      <xdr:rowOff>113759</xdr:rowOff>
    </xdr:to>
    <xdr:sp macro="" textlink="">
      <xdr:nvSpPr>
        <xdr:cNvPr id="490" name="円/楕円 489"/>
        <xdr:cNvSpPr/>
      </xdr:nvSpPr>
      <xdr:spPr>
        <a:xfrm>
          <a:off x="6921500" y="1681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104886</xdr:rowOff>
    </xdr:from>
    <xdr:ext cx="534377" cy="259045"/>
    <xdr:sp macro="" textlink="">
      <xdr:nvSpPr>
        <xdr:cNvPr id="491" name="テキスト ボックス 490"/>
        <xdr:cNvSpPr txBox="1"/>
      </xdr:nvSpPr>
      <xdr:spPr>
        <a:xfrm>
          <a:off x="670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35534</xdr:rowOff>
    </xdr:from>
    <xdr:to>
      <xdr:col>23</xdr:col>
      <xdr:colOff>517525</xdr:colOff>
      <xdr:row>38</xdr:row>
      <xdr:rowOff>54775</xdr:rowOff>
    </xdr:to>
    <xdr:cxnSp macro="">
      <xdr:nvCxnSpPr>
        <xdr:cNvPr id="521" name="直線コネクタ 520"/>
        <xdr:cNvCxnSpPr/>
      </xdr:nvCxnSpPr>
      <xdr:spPr>
        <a:xfrm flipV="1">
          <a:off x="15481300" y="6550634"/>
          <a:ext cx="8382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54775</xdr:rowOff>
    </xdr:from>
    <xdr:to>
      <xdr:col>22</xdr:col>
      <xdr:colOff>365125</xdr:colOff>
      <xdr:row>38</xdr:row>
      <xdr:rowOff>81140</xdr:rowOff>
    </xdr:to>
    <xdr:cxnSp macro="">
      <xdr:nvCxnSpPr>
        <xdr:cNvPr id="524" name="直線コネクタ 523"/>
        <xdr:cNvCxnSpPr/>
      </xdr:nvCxnSpPr>
      <xdr:spPr>
        <a:xfrm flipV="1">
          <a:off x="14592300" y="6569875"/>
          <a:ext cx="889000" cy="2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104788</xdr:rowOff>
    </xdr:from>
    <xdr:to>
      <xdr:col>22</xdr:col>
      <xdr:colOff>415925</xdr:colOff>
      <xdr:row>38</xdr:row>
      <xdr:rowOff>34937</xdr:rowOff>
    </xdr:to>
    <xdr:sp macro="" textlink="">
      <xdr:nvSpPr>
        <xdr:cNvPr id="525" name="フローチャート : 判断 524"/>
        <xdr:cNvSpPr/>
      </xdr:nvSpPr>
      <xdr:spPr>
        <a:xfrm>
          <a:off x="15430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51465</xdr:rowOff>
    </xdr:from>
    <xdr:ext cx="534377" cy="259045"/>
    <xdr:sp macro="" textlink="">
      <xdr:nvSpPr>
        <xdr:cNvPr id="526" name="テキスト ボックス 525"/>
        <xdr:cNvSpPr txBox="1"/>
      </xdr:nvSpPr>
      <xdr:spPr>
        <a:xfrm>
          <a:off x="15214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81140</xdr:rowOff>
    </xdr:from>
    <xdr:to>
      <xdr:col>21</xdr:col>
      <xdr:colOff>161925</xdr:colOff>
      <xdr:row>38</xdr:row>
      <xdr:rowOff>93675</xdr:rowOff>
    </xdr:to>
    <xdr:cxnSp macro="">
      <xdr:nvCxnSpPr>
        <xdr:cNvPr id="527" name="直線コネクタ 526"/>
        <xdr:cNvCxnSpPr/>
      </xdr:nvCxnSpPr>
      <xdr:spPr>
        <a:xfrm flipV="1">
          <a:off x="13703300" y="6596240"/>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93675</xdr:rowOff>
    </xdr:from>
    <xdr:to>
      <xdr:col>19</xdr:col>
      <xdr:colOff>644525</xdr:colOff>
      <xdr:row>38</xdr:row>
      <xdr:rowOff>116459</xdr:rowOff>
    </xdr:to>
    <xdr:cxnSp macro="">
      <xdr:nvCxnSpPr>
        <xdr:cNvPr id="530" name="直線コネクタ 529"/>
        <xdr:cNvCxnSpPr/>
      </xdr:nvCxnSpPr>
      <xdr:spPr>
        <a:xfrm flipV="1">
          <a:off x="12814300" y="6608775"/>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2" name="テキスト ボックス 531"/>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156185</xdr:rowOff>
    </xdr:from>
    <xdr:to>
      <xdr:col>23</xdr:col>
      <xdr:colOff>568325</xdr:colOff>
      <xdr:row>38</xdr:row>
      <xdr:rowOff>86334</xdr:rowOff>
    </xdr:to>
    <xdr:sp macro="" textlink="">
      <xdr:nvSpPr>
        <xdr:cNvPr id="540" name="円/楕円 539"/>
        <xdr:cNvSpPr/>
      </xdr:nvSpPr>
      <xdr:spPr>
        <a:xfrm>
          <a:off x="16268700" y="6499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71112</xdr:rowOff>
    </xdr:from>
    <xdr:ext cx="534377" cy="259045"/>
    <xdr:sp macro="" textlink="">
      <xdr:nvSpPr>
        <xdr:cNvPr id="541" name="消防費該当値テキスト"/>
        <xdr:cNvSpPr txBox="1"/>
      </xdr:nvSpPr>
      <xdr:spPr>
        <a:xfrm>
          <a:off x="16370300" y="64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3975</xdr:rowOff>
    </xdr:from>
    <xdr:to>
      <xdr:col>22</xdr:col>
      <xdr:colOff>415925</xdr:colOff>
      <xdr:row>38</xdr:row>
      <xdr:rowOff>105575</xdr:rowOff>
    </xdr:to>
    <xdr:sp macro="" textlink="">
      <xdr:nvSpPr>
        <xdr:cNvPr id="542" name="円/楕円 541"/>
        <xdr:cNvSpPr/>
      </xdr:nvSpPr>
      <xdr:spPr>
        <a:xfrm>
          <a:off x="15430500" y="65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96702</xdr:rowOff>
    </xdr:from>
    <xdr:ext cx="534377" cy="259045"/>
    <xdr:sp macro="" textlink="">
      <xdr:nvSpPr>
        <xdr:cNvPr id="543" name="テキスト ボックス 542"/>
        <xdr:cNvSpPr txBox="1"/>
      </xdr:nvSpPr>
      <xdr:spPr>
        <a:xfrm>
          <a:off x="15214111" y="66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30340</xdr:rowOff>
    </xdr:from>
    <xdr:to>
      <xdr:col>21</xdr:col>
      <xdr:colOff>212725</xdr:colOff>
      <xdr:row>38</xdr:row>
      <xdr:rowOff>131940</xdr:rowOff>
    </xdr:to>
    <xdr:sp macro="" textlink="">
      <xdr:nvSpPr>
        <xdr:cNvPr id="544" name="円/楕円 543"/>
        <xdr:cNvSpPr/>
      </xdr:nvSpPr>
      <xdr:spPr>
        <a:xfrm>
          <a:off x="14541500" y="65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123067</xdr:rowOff>
    </xdr:from>
    <xdr:ext cx="534377" cy="259045"/>
    <xdr:sp macro="" textlink="">
      <xdr:nvSpPr>
        <xdr:cNvPr id="545" name="テキスト ボックス 544"/>
        <xdr:cNvSpPr txBox="1"/>
      </xdr:nvSpPr>
      <xdr:spPr>
        <a:xfrm>
          <a:off x="14325111" y="66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42875</xdr:rowOff>
    </xdr:from>
    <xdr:to>
      <xdr:col>20</xdr:col>
      <xdr:colOff>9525</xdr:colOff>
      <xdr:row>38</xdr:row>
      <xdr:rowOff>144475</xdr:rowOff>
    </xdr:to>
    <xdr:sp macro="" textlink="">
      <xdr:nvSpPr>
        <xdr:cNvPr id="546" name="円/楕円 545"/>
        <xdr:cNvSpPr/>
      </xdr:nvSpPr>
      <xdr:spPr>
        <a:xfrm>
          <a:off x="13652500" y="65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135602</xdr:rowOff>
    </xdr:from>
    <xdr:ext cx="534377" cy="259045"/>
    <xdr:sp macro="" textlink="">
      <xdr:nvSpPr>
        <xdr:cNvPr id="547" name="テキスト ボックス 546"/>
        <xdr:cNvSpPr txBox="1"/>
      </xdr:nvSpPr>
      <xdr:spPr>
        <a:xfrm>
          <a:off x="13436111" y="66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65659</xdr:rowOff>
    </xdr:from>
    <xdr:to>
      <xdr:col>18</xdr:col>
      <xdr:colOff>492125</xdr:colOff>
      <xdr:row>38</xdr:row>
      <xdr:rowOff>167259</xdr:rowOff>
    </xdr:to>
    <xdr:sp macro="" textlink="">
      <xdr:nvSpPr>
        <xdr:cNvPr id="548" name="円/楕円 547"/>
        <xdr:cNvSpPr/>
      </xdr:nvSpPr>
      <xdr:spPr>
        <a:xfrm>
          <a:off x="12763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158386</xdr:rowOff>
    </xdr:from>
    <xdr:ext cx="534377" cy="259045"/>
    <xdr:sp macro="" textlink="">
      <xdr:nvSpPr>
        <xdr:cNvPr id="549" name="テキスト ボックス 548"/>
        <xdr:cNvSpPr txBox="1"/>
      </xdr:nvSpPr>
      <xdr:spPr>
        <a:xfrm>
          <a:off x="12547111" y="66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161596</xdr:rowOff>
    </xdr:from>
    <xdr:to>
      <xdr:col>23</xdr:col>
      <xdr:colOff>517525</xdr:colOff>
      <xdr:row>57</xdr:row>
      <xdr:rowOff>110815</xdr:rowOff>
    </xdr:to>
    <xdr:cxnSp macro="">
      <xdr:nvCxnSpPr>
        <xdr:cNvPr id="581" name="直線コネクタ 580"/>
        <xdr:cNvCxnSpPr/>
      </xdr:nvCxnSpPr>
      <xdr:spPr>
        <a:xfrm>
          <a:off x="15481300" y="9762796"/>
          <a:ext cx="8382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161596</xdr:rowOff>
    </xdr:from>
    <xdr:to>
      <xdr:col>22</xdr:col>
      <xdr:colOff>365125</xdr:colOff>
      <xdr:row>57</xdr:row>
      <xdr:rowOff>135258</xdr:rowOff>
    </xdr:to>
    <xdr:cxnSp macro="">
      <xdr:nvCxnSpPr>
        <xdr:cNvPr id="584" name="直線コネクタ 583"/>
        <xdr:cNvCxnSpPr/>
      </xdr:nvCxnSpPr>
      <xdr:spPr>
        <a:xfrm flipV="1">
          <a:off x="14592300" y="9762796"/>
          <a:ext cx="889000" cy="14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137461</xdr:rowOff>
    </xdr:from>
    <xdr:to>
      <xdr:col>22</xdr:col>
      <xdr:colOff>415925</xdr:colOff>
      <xdr:row>57</xdr:row>
      <xdr:rowOff>67611</xdr:rowOff>
    </xdr:to>
    <xdr:sp macro="" textlink="">
      <xdr:nvSpPr>
        <xdr:cNvPr id="585" name="フローチャート : 判断 584"/>
        <xdr:cNvSpPr/>
      </xdr:nvSpPr>
      <xdr:spPr>
        <a:xfrm>
          <a:off x="15430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58738</xdr:rowOff>
    </xdr:from>
    <xdr:ext cx="534377" cy="259045"/>
    <xdr:sp macro="" textlink="">
      <xdr:nvSpPr>
        <xdr:cNvPr id="586" name="テキスト ボックス 585"/>
        <xdr:cNvSpPr txBox="1"/>
      </xdr:nvSpPr>
      <xdr:spPr>
        <a:xfrm>
          <a:off x="15214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85162</xdr:rowOff>
    </xdr:from>
    <xdr:to>
      <xdr:col>21</xdr:col>
      <xdr:colOff>161925</xdr:colOff>
      <xdr:row>57</xdr:row>
      <xdr:rowOff>135258</xdr:rowOff>
    </xdr:to>
    <xdr:cxnSp macro="">
      <xdr:nvCxnSpPr>
        <xdr:cNvPr id="587" name="直線コネクタ 586"/>
        <xdr:cNvCxnSpPr/>
      </xdr:nvCxnSpPr>
      <xdr:spPr>
        <a:xfrm>
          <a:off x="13703300" y="9857812"/>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85162</xdr:rowOff>
    </xdr:from>
    <xdr:to>
      <xdr:col>19</xdr:col>
      <xdr:colOff>644525</xdr:colOff>
      <xdr:row>58</xdr:row>
      <xdr:rowOff>96527</xdr:rowOff>
    </xdr:to>
    <xdr:cxnSp macro="">
      <xdr:nvCxnSpPr>
        <xdr:cNvPr id="590" name="直線コネクタ 589"/>
        <xdr:cNvCxnSpPr/>
      </xdr:nvCxnSpPr>
      <xdr:spPr>
        <a:xfrm flipV="1">
          <a:off x="12814300" y="9857812"/>
          <a:ext cx="889000" cy="1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60015</xdr:rowOff>
    </xdr:from>
    <xdr:to>
      <xdr:col>23</xdr:col>
      <xdr:colOff>568325</xdr:colOff>
      <xdr:row>57</xdr:row>
      <xdr:rowOff>161615</xdr:rowOff>
    </xdr:to>
    <xdr:sp macro="" textlink="">
      <xdr:nvSpPr>
        <xdr:cNvPr id="600" name="円/楕円 599"/>
        <xdr:cNvSpPr/>
      </xdr:nvSpPr>
      <xdr:spPr>
        <a:xfrm>
          <a:off x="16268700" y="98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38442</xdr:rowOff>
    </xdr:from>
    <xdr:ext cx="534377" cy="259045"/>
    <xdr:sp macro="" textlink="">
      <xdr:nvSpPr>
        <xdr:cNvPr id="601" name="教育費該当値テキスト"/>
        <xdr:cNvSpPr txBox="1"/>
      </xdr:nvSpPr>
      <xdr:spPr>
        <a:xfrm>
          <a:off x="16370300" y="98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40,269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110796</xdr:rowOff>
    </xdr:from>
    <xdr:to>
      <xdr:col>22</xdr:col>
      <xdr:colOff>415925</xdr:colOff>
      <xdr:row>57</xdr:row>
      <xdr:rowOff>40946</xdr:rowOff>
    </xdr:to>
    <xdr:sp macro="" textlink="">
      <xdr:nvSpPr>
        <xdr:cNvPr id="602" name="円/楕円 601"/>
        <xdr:cNvSpPr/>
      </xdr:nvSpPr>
      <xdr:spPr>
        <a:xfrm>
          <a:off x="15430500" y="97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57473</xdr:rowOff>
    </xdr:from>
    <xdr:ext cx="534377" cy="259045"/>
    <xdr:sp macro="" textlink="">
      <xdr:nvSpPr>
        <xdr:cNvPr id="603" name="テキスト ボックス 602"/>
        <xdr:cNvSpPr txBox="1"/>
      </xdr:nvSpPr>
      <xdr:spPr>
        <a:xfrm>
          <a:off x="15214111" y="9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84458</xdr:rowOff>
    </xdr:from>
    <xdr:to>
      <xdr:col>21</xdr:col>
      <xdr:colOff>212725</xdr:colOff>
      <xdr:row>58</xdr:row>
      <xdr:rowOff>14608</xdr:rowOff>
    </xdr:to>
    <xdr:sp macro="" textlink="">
      <xdr:nvSpPr>
        <xdr:cNvPr id="604" name="円/楕円 603"/>
        <xdr:cNvSpPr/>
      </xdr:nvSpPr>
      <xdr:spPr>
        <a:xfrm>
          <a:off x="14541500" y="98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5735</xdr:rowOff>
    </xdr:from>
    <xdr:ext cx="534377" cy="259045"/>
    <xdr:sp macro="" textlink="">
      <xdr:nvSpPr>
        <xdr:cNvPr id="605" name="テキスト ボックス 604"/>
        <xdr:cNvSpPr txBox="1"/>
      </xdr:nvSpPr>
      <xdr:spPr>
        <a:xfrm>
          <a:off x="14325111" y="994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34362</xdr:rowOff>
    </xdr:from>
    <xdr:to>
      <xdr:col>20</xdr:col>
      <xdr:colOff>9525</xdr:colOff>
      <xdr:row>57</xdr:row>
      <xdr:rowOff>135962</xdr:rowOff>
    </xdr:to>
    <xdr:sp macro="" textlink="">
      <xdr:nvSpPr>
        <xdr:cNvPr id="606" name="円/楕円 605"/>
        <xdr:cNvSpPr/>
      </xdr:nvSpPr>
      <xdr:spPr>
        <a:xfrm>
          <a:off x="13652500" y="98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127089</xdr:rowOff>
    </xdr:from>
    <xdr:ext cx="534377" cy="259045"/>
    <xdr:sp macro="" textlink="">
      <xdr:nvSpPr>
        <xdr:cNvPr id="607" name="テキスト ボックス 606"/>
        <xdr:cNvSpPr txBox="1"/>
      </xdr:nvSpPr>
      <xdr:spPr>
        <a:xfrm>
          <a:off x="13436111" y="989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45727</xdr:rowOff>
    </xdr:from>
    <xdr:to>
      <xdr:col>18</xdr:col>
      <xdr:colOff>492125</xdr:colOff>
      <xdr:row>58</xdr:row>
      <xdr:rowOff>147327</xdr:rowOff>
    </xdr:to>
    <xdr:sp macro="" textlink="">
      <xdr:nvSpPr>
        <xdr:cNvPr id="608" name="円/楕円 607"/>
        <xdr:cNvSpPr/>
      </xdr:nvSpPr>
      <xdr:spPr>
        <a:xfrm>
          <a:off x="12763500" y="99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138454</xdr:rowOff>
    </xdr:from>
    <xdr:ext cx="534377" cy="259045"/>
    <xdr:sp macro="" textlink="">
      <xdr:nvSpPr>
        <xdr:cNvPr id="609" name="テキスト ボックス 608"/>
        <xdr:cNvSpPr txBox="1"/>
      </xdr:nvSpPr>
      <xdr:spPr>
        <a:xfrm>
          <a:off x="12547111" y="1008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3" name="テキスト ボックス 62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5" name="テキスト ボックス 62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7" name="テキスト ボックス 62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148289</xdr:rowOff>
    </xdr:from>
    <xdr:to>
      <xdr:col>23</xdr:col>
      <xdr:colOff>516889</xdr:colOff>
      <xdr:row>79</xdr:row>
      <xdr:rowOff>98879</xdr:rowOff>
    </xdr:to>
    <xdr:cxnSp macro="">
      <xdr:nvCxnSpPr>
        <xdr:cNvPr id="635" name="直線コネクタ 634"/>
        <xdr:cNvCxnSpPr/>
      </xdr:nvCxnSpPr>
      <xdr:spPr>
        <a:xfrm flipV="1">
          <a:off x="16317595" y="13007039"/>
          <a:ext cx="1269" cy="63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110529</xdr:rowOff>
    </xdr:from>
    <xdr:ext cx="249299" cy="259045"/>
    <xdr:sp macro="" textlink="">
      <xdr:nvSpPr>
        <xdr:cNvPr id="636" name="災害復旧費最小値テキスト"/>
        <xdr:cNvSpPr txBox="1"/>
      </xdr:nvSpPr>
      <xdr:spPr>
        <a:xfrm>
          <a:off x="16370300" y="136550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94966</xdr:rowOff>
    </xdr:from>
    <xdr:ext cx="534377" cy="259045"/>
    <xdr:sp macro="" textlink="">
      <xdr:nvSpPr>
        <xdr:cNvPr id="638" name="災害復旧費最大値テキスト"/>
        <xdr:cNvSpPr txBox="1"/>
      </xdr:nvSpPr>
      <xdr:spPr>
        <a:xfrm>
          <a:off x="16370300" y="127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75</xdr:row>
      <xdr:rowOff>148289</xdr:rowOff>
    </xdr:from>
    <xdr:to>
      <xdr:col>23</xdr:col>
      <xdr:colOff>606425</xdr:colOff>
      <xdr:row>75</xdr:row>
      <xdr:rowOff>148289</xdr:rowOff>
    </xdr:to>
    <xdr:cxnSp macro="">
      <xdr:nvCxnSpPr>
        <xdr:cNvPr id="639" name="直線コネクタ 638"/>
        <xdr:cNvCxnSpPr/>
      </xdr:nvCxnSpPr>
      <xdr:spPr>
        <a:xfrm>
          <a:off x="16230600" y="1300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83758</xdr:rowOff>
    </xdr:from>
    <xdr:to>
      <xdr:col>23</xdr:col>
      <xdr:colOff>517525</xdr:colOff>
      <xdr:row>79</xdr:row>
      <xdr:rowOff>92478</xdr:rowOff>
    </xdr:to>
    <xdr:cxnSp macro="">
      <xdr:nvCxnSpPr>
        <xdr:cNvPr id="640" name="直線コネクタ 639"/>
        <xdr:cNvCxnSpPr/>
      </xdr:nvCxnSpPr>
      <xdr:spPr>
        <a:xfrm>
          <a:off x="15481300" y="13628308"/>
          <a:ext cx="8382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27979</xdr:rowOff>
    </xdr:from>
    <xdr:ext cx="469744" cy="259045"/>
    <xdr:sp macro="" textlink="">
      <xdr:nvSpPr>
        <xdr:cNvPr id="641" name="災害復旧費平均値テキスト"/>
        <xdr:cNvSpPr txBox="1"/>
      </xdr:nvSpPr>
      <xdr:spPr>
        <a:xfrm>
          <a:off x="16370300" y="13401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5102</xdr:rowOff>
    </xdr:from>
    <xdr:to>
      <xdr:col>23</xdr:col>
      <xdr:colOff>568325</xdr:colOff>
      <xdr:row>79</xdr:row>
      <xdr:rowOff>106702</xdr:rowOff>
    </xdr:to>
    <xdr:sp macro="" textlink="">
      <xdr:nvSpPr>
        <xdr:cNvPr id="642" name="フローチャート : 判断 641"/>
        <xdr:cNvSpPr/>
      </xdr:nvSpPr>
      <xdr:spPr>
        <a:xfrm>
          <a:off x="16268700" y="13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83758</xdr:rowOff>
    </xdr:from>
    <xdr:to>
      <xdr:col>22</xdr:col>
      <xdr:colOff>365125</xdr:colOff>
      <xdr:row>79</xdr:row>
      <xdr:rowOff>98879</xdr:rowOff>
    </xdr:to>
    <xdr:cxnSp macro="">
      <xdr:nvCxnSpPr>
        <xdr:cNvPr id="643" name="直線コネクタ 642"/>
        <xdr:cNvCxnSpPr/>
      </xdr:nvCxnSpPr>
      <xdr:spPr>
        <a:xfrm flipV="1">
          <a:off x="14592300" y="13628308"/>
          <a:ext cx="889000" cy="1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16890</xdr:rowOff>
    </xdr:from>
    <xdr:to>
      <xdr:col>22</xdr:col>
      <xdr:colOff>415925</xdr:colOff>
      <xdr:row>79</xdr:row>
      <xdr:rowOff>118490</xdr:rowOff>
    </xdr:to>
    <xdr:sp macro="" textlink="">
      <xdr:nvSpPr>
        <xdr:cNvPr id="644" name="フローチャート : 判断 643"/>
        <xdr:cNvSpPr/>
      </xdr:nvSpPr>
      <xdr:spPr>
        <a:xfrm>
          <a:off x="15430500" y="135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135017</xdr:rowOff>
    </xdr:from>
    <xdr:ext cx="378565" cy="259045"/>
    <xdr:sp macro="" textlink="">
      <xdr:nvSpPr>
        <xdr:cNvPr id="645" name="テキスト ボックス 644"/>
        <xdr:cNvSpPr txBox="1"/>
      </xdr:nvSpPr>
      <xdr:spPr>
        <a:xfrm>
          <a:off x="15292017" y="1333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170757</xdr:rowOff>
    </xdr:from>
    <xdr:to>
      <xdr:col>21</xdr:col>
      <xdr:colOff>161925</xdr:colOff>
      <xdr:row>79</xdr:row>
      <xdr:rowOff>98879</xdr:rowOff>
    </xdr:to>
    <xdr:cxnSp macro="">
      <xdr:nvCxnSpPr>
        <xdr:cNvPr id="646" name="直線コネクタ 645"/>
        <xdr:cNvCxnSpPr/>
      </xdr:nvCxnSpPr>
      <xdr:spPr>
        <a:xfrm>
          <a:off x="13703300" y="12172257"/>
          <a:ext cx="889000" cy="147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4318</xdr:rowOff>
    </xdr:from>
    <xdr:to>
      <xdr:col>21</xdr:col>
      <xdr:colOff>212725</xdr:colOff>
      <xdr:row>79</xdr:row>
      <xdr:rowOff>105918</xdr:rowOff>
    </xdr:to>
    <xdr:sp macro="" textlink="">
      <xdr:nvSpPr>
        <xdr:cNvPr id="647" name="フローチャート : 判断 646"/>
        <xdr:cNvSpPr/>
      </xdr:nvSpPr>
      <xdr:spPr>
        <a:xfrm>
          <a:off x="14541500" y="1354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122445</xdr:rowOff>
    </xdr:from>
    <xdr:ext cx="469744" cy="259045"/>
    <xdr:sp macro="" textlink="">
      <xdr:nvSpPr>
        <xdr:cNvPr id="648" name="テキスト ボックス 647"/>
        <xdr:cNvSpPr txBox="1"/>
      </xdr:nvSpPr>
      <xdr:spPr>
        <a:xfrm>
          <a:off x="14357427" y="133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170757</xdr:rowOff>
    </xdr:from>
    <xdr:to>
      <xdr:col>19</xdr:col>
      <xdr:colOff>644525</xdr:colOff>
      <xdr:row>76</xdr:row>
      <xdr:rowOff>113934</xdr:rowOff>
    </xdr:to>
    <xdr:cxnSp macro="">
      <xdr:nvCxnSpPr>
        <xdr:cNvPr id="649" name="直線コネクタ 648"/>
        <xdr:cNvCxnSpPr/>
      </xdr:nvCxnSpPr>
      <xdr:spPr>
        <a:xfrm flipV="1">
          <a:off x="12814300" y="12172257"/>
          <a:ext cx="889000" cy="97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153169</xdr:rowOff>
    </xdr:from>
    <xdr:to>
      <xdr:col>20</xdr:col>
      <xdr:colOff>9525</xdr:colOff>
      <xdr:row>79</xdr:row>
      <xdr:rowOff>83319</xdr:rowOff>
    </xdr:to>
    <xdr:sp macro="" textlink="">
      <xdr:nvSpPr>
        <xdr:cNvPr id="650" name="フローチャート : 判断 649"/>
        <xdr:cNvSpPr/>
      </xdr:nvSpPr>
      <xdr:spPr>
        <a:xfrm>
          <a:off x="13652500" y="135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74446</xdr:rowOff>
    </xdr:from>
    <xdr:ext cx="469744" cy="259045"/>
    <xdr:sp macro="" textlink="">
      <xdr:nvSpPr>
        <xdr:cNvPr id="651" name="テキスト ボックス 650"/>
        <xdr:cNvSpPr txBox="1"/>
      </xdr:nvSpPr>
      <xdr:spPr>
        <a:xfrm>
          <a:off x="13468427" y="1361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116038</xdr:rowOff>
    </xdr:from>
    <xdr:to>
      <xdr:col>18</xdr:col>
      <xdr:colOff>492125</xdr:colOff>
      <xdr:row>79</xdr:row>
      <xdr:rowOff>46188</xdr:rowOff>
    </xdr:to>
    <xdr:sp macro="" textlink="">
      <xdr:nvSpPr>
        <xdr:cNvPr id="652" name="フローチャート : 判断 651"/>
        <xdr:cNvSpPr/>
      </xdr:nvSpPr>
      <xdr:spPr>
        <a:xfrm>
          <a:off x="12763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37315</xdr:rowOff>
    </xdr:from>
    <xdr:ext cx="469744" cy="259045"/>
    <xdr:sp macro="" textlink="">
      <xdr:nvSpPr>
        <xdr:cNvPr id="653" name="テキスト ボックス 652"/>
        <xdr:cNvSpPr txBox="1"/>
      </xdr:nvSpPr>
      <xdr:spPr>
        <a:xfrm>
          <a:off x="12579427" y="135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41678</xdr:rowOff>
    </xdr:from>
    <xdr:to>
      <xdr:col>23</xdr:col>
      <xdr:colOff>568325</xdr:colOff>
      <xdr:row>79</xdr:row>
      <xdr:rowOff>143278</xdr:rowOff>
    </xdr:to>
    <xdr:sp macro="" textlink="">
      <xdr:nvSpPr>
        <xdr:cNvPr id="659" name="円/楕円 658"/>
        <xdr:cNvSpPr/>
      </xdr:nvSpPr>
      <xdr:spPr>
        <a:xfrm>
          <a:off x="16268700" y="13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154979</xdr:rowOff>
    </xdr:from>
    <xdr:ext cx="378565" cy="259045"/>
    <xdr:sp macro="" textlink="">
      <xdr:nvSpPr>
        <xdr:cNvPr id="660" name="災害復旧費該当値テキスト"/>
        <xdr:cNvSpPr txBox="1"/>
      </xdr:nvSpPr>
      <xdr:spPr>
        <a:xfrm>
          <a:off x="16370300" y="1352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32958</xdr:rowOff>
    </xdr:from>
    <xdr:to>
      <xdr:col>22</xdr:col>
      <xdr:colOff>415925</xdr:colOff>
      <xdr:row>79</xdr:row>
      <xdr:rowOff>134558</xdr:rowOff>
    </xdr:to>
    <xdr:sp macro="" textlink="">
      <xdr:nvSpPr>
        <xdr:cNvPr id="661" name="円/楕円 660"/>
        <xdr:cNvSpPr/>
      </xdr:nvSpPr>
      <xdr:spPr>
        <a:xfrm>
          <a:off x="15430500" y="135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125685</xdr:rowOff>
    </xdr:from>
    <xdr:ext cx="378565" cy="259045"/>
    <xdr:sp macro="" textlink="">
      <xdr:nvSpPr>
        <xdr:cNvPr id="662" name="テキスト ボックス 661"/>
        <xdr:cNvSpPr txBox="1"/>
      </xdr:nvSpPr>
      <xdr:spPr>
        <a:xfrm>
          <a:off x="15292017" y="136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3" name="円/楕円 66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4" name="テキスト ボックス 663"/>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119957</xdr:rowOff>
    </xdr:from>
    <xdr:to>
      <xdr:col>20</xdr:col>
      <xdr:colOff>9525</xdr:colOff>
      <xdr:row>71</xdr:row>
      <xdr:rowOff>50107</xdr:rowOff>
    </xdr:to>
    <xdr:sp macro="" textlink="">
      <xdr:nvSpPr>
        <xdr:cNvPr id="665" name="円/楕円 664"/>
        <xdr:cNvSpPr/>
      </xdr:nvSpPr>
      <xdr:spPr>
        <a:xfrm>
          <a:off x="13652500" y="121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66634</xdr:rowOff>
    </xdr:from>
    <xdr:ext cx="534377" cy="259045"/>
    <xdr:sp macro="" textlink="">
      <xdr:nvSpPr>
        <xdr:cNvPr id="666" name="テキスト ボックス 665"/>
        <xdr:cNvSpPr txBox="1"/>
      </xdr:nvSpPr>
      <xdr:spPr>
        <a:xfrm>
          <a:off x="13436111" y="11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63134</xdr:rowOff>
    </xdr:from>
    <xdr:to>
      <xdr:col>18</xdr:col>
      <xdr:colOff>492125</xdr:colOff>
      <xdr:row>76</xdr:row>
      <xdr:rowOff>164734</xdr:rowOff>
    </xdr:to>
    <xdr:sp macro="" textlink="">
      <xdr:nvSpPr>
        <xdr:cNvPr id="667" name="円/楕円 666"/>
        <xdr:cNvSpPr/>
      </xdr:nvSpPr>
      <xdr:spPr>
        <a:xfrm>
          <a:off x="12763500" y="130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9810</xdr:rowOff>
    </xdr:from>
    <xdr:ext cx="534377" cy="259045"/>
    <xdr:sp macro="" textlink="">
      <xdr:nvSpPr>
        <xdr:cNvPr id="668" name="テキスト ボックス 667"/>
        <xdr:cNvSpPr txBox="1"/>
      </xdr:nvSpPr>
      <xdr:spPr>
        <a:xfrm>
          <a:off x="12547111" y="128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4" name="直線コネクタ 693"/>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5"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6" name="直線コネクタ 695"/>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7"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8" name="直線コネクタ 697"/>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54515</xdr:rowOff>
    </xdr:from>
    <xdr:to>
      <xdr:col>23</xdr:col>
      <xdr:colOff>517525</xdr:colOff>
      <xdr:row>97</xdr:row>
      <xdr:rowOff>65601</xdr:rowOff>
    </xdr:to>
    <xdr:cxnSp macro="">
      <xdr:nvCxnSpPr>
        <xdr:cNvPr id="699" name="直線コネクタ 698"/>
        <xdr:cNvCxnSpPr/>
      </xdr:nvCxnSpPr>
      <xdr:spPr>
        <a:xfrm flipV="1">
          <a:off x="15481300" y="16685165"/>
          <a:ext cx="8382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700"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701" name="フローチャート : 判断 700"/>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64963</xdr:rowOff>
    </xdr:from>
    <xdr:to>
      <xdr:col>22</xdr:col>
      <xdr:colOff>365125</xdr:colOff>
      <xdr:row>97</xdr:row>
      <xdr:rowOff>65601</xdr:rowOff>
    </xdr:to>
    <xdr:cxnSp macro="">
      <xdr:nvCxnSpPr>
        <xdr:cNvPr id="702" name="直線コネクタ 701"/>
        <xdr:cNvCxnSpPr/>
      </xdr:nvCxnSpPr>
      <xdr:spPr>
        <a:xfrm>
          <a:off x="14592300" y="16695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76964</xdr:rowOff>
    </xdr:from>
    <xdr:to>
      <xdr:col>22</xdr:col>
      <xdr:colOff>415925</xdr:colOff>
      <xdr:row>97</xdr:row>
      <xdr:rowOff>7114</xdr:rowOff>
    </xdr:to>
    <xdr:sp macro="" textlink="">
      <xdr:nvSpPr>
        <xdr:cNvPr id="703" name="フローチャート : 判断 702"/>
        <xdr:cNvSpPr/>
      </xdr:nvSpPr>
      <xdr:spPr>
        <a:xfrm>
          <a:off x="15430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23641</xdr:rowOff>
    </xdr:from>
    <xdr:ext cx="534377" cy="259045"/>
    <xdr:sp macro="" textlink="">
      <xdr:nvSpPr>
        <xdr:cNvPr id="704" name="テキスト ボックス 703"/>
        <xdr:cNvSpPr txBox="1"/>
      </xdr:nvSpPr>
      <xdr:spPr>
        <a:xfrm>
          <a:off x="15214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61159</xdr:rowOff>
    </xdr:from>
    <xdr:to>
      <xdr:col>21</xdr:col>
      <xdr:colOff>161925</xdr:colOff>
      <xdr:row>97</xdr:row>
      <xdr:rowOff>64963</xdr:rowOff>
    </xdr:to>
    <xdr:cxnSp macro="">
      <xdr:nvCxnSpPr>
        <xdr:cNvPr id="705" name="直線コネクタ 704"/>
        <xdr:cNvCxnSpPr/>
      </xdr:nvCxnSpPr>
      <xdr:spPr>
        <a:xfrm>
          <a:off x="13703300" y="16691809"/>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6" name="フローチャート : 判断 705"/>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7" name="テキスト ボックス 706"/>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61159</xdr:rowOff>
    </xdr:from>
    <xdr:to>
      <xdr:col>19</xdr:col>
      <xdr:colOff>644525</xdr:colOff>
      <xdr:row>97</xdr:row>
      <xdr:rowOff>61894</xdr:rowOff>
    </xdr:to>
    <xdr:cxnSp macro="">
      <xdr:nvCxnSpPr>
        <xdr:cNvPr id="708" name="直線コネクタ 707"/>
        <xdr:cNvCxnSpPr/>
      </xdr:nvCxnSpPr>
      <xdr:spPr>
        <a:xfrm flipV="1">
          <a:off x="12814300" y="16691809"/>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9" name="フローチャート : 判断 708"/>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10" name="テキスト ボックス 709"/>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11" name="フローチャート : 判断 710"/>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2" name="テキスト ボックス 711"/>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3715</xdr:rowOff>
    </xdr:from>
    <xdr:to>
      <xdr:col>23</xdr:col>
      <xdr:colOff>568325</xdr:colOff>
      <xdr:row>97</xdr:row>
      <xdr:rowOff>105315</xdr:rowOff>
    </xdr:to>
    <xdr:sp macro="" textlink="">
      <xdr:nvSpPr>
        <xdr:cNvPr id="718" name="円/楕円 717"/>
        <xdr:cNvSpPr/>
      </xdr:nvSpPr>
      <xdr:spPr>
        <a:xfrm>
          <a:off x="16268700" y="1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153592</xdr:rowOff>
    </xdr:from>
    <xdr:ext cx="534377" cy="259045"/>
    <xdr:sp macro="" textlink="">
      <xdr:nvSpPr>
        <xdr:cNvPr id="719" name="公債費該当値テキスト"/>
        <xdr:cNvSpPr txBox="1"/>
      </xdr:nvSpPr>
      <xdr:spPr>
        <a:xfrm>
          <a:off x="16370300" y="1661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23,717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14801</xdr:rowOff>
    </xdr:from>
    <xdr:to>
      <xdr:col>22</xdr:col>
      <xdr:colOff>415925</xdr:colOff>
      <xdr:row>97</xdr:row>
      <xdr:rowOff>116401</xdr:rowOff>
    </xdr:to>
    <xdr:sp macro="" textlink="">
      <xdr:nvSpPr>
        <xdr:cNvPr id="720" name="円/楕円 719"/>
        <xdr:cNvSpPr/>
      </xdr:nvSpPr>
      <xdr:spPr>
        <a:xfrm>
          <a:off x="15430500" y="166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107528</xdr:rowOff>
    </xdr:from>
    <xdr:ext cx="534377" cy="259045"/>
    <xdr:sp macro="" textlink="">
      <xdr:nvSpPr>
        <xdr:cNvPr id="721" name="テキスト ボックス 720"/>
        <xdr:cNvSpPr txBox="1"/>
      </xdr:nvSpPr>
      <xdr:spPr>
        <a:xfrm>
          <a:off x="15214111" y="167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14163</xdr:rowOff>
    </xdr:from>
    <xdr:to>
      <xdr:col>21</xdr:col>
      <xdr:colOff>212725</xdr:colOff>
      <xdr:row>97</xdr:row>
      <xdr:rowOff>115763</xdr:rowOff>
    </xdr:to>
    <xdr:sp macro="" textlink="">
      <xdr:nvSpPr>
        <xdr:cNvPr id="722" name="円/楕円 721"/>
        <xdr:cNvSpPr/>
      </xdr:nvSpPr>
      <xdr:spPr>
        <a:xfrm>
          <a:off x="14541500" y="166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106890</xdr:rowOff>
    </xdr:from>
    <xdr:ext cx="534377" cy="259045"/>
    <xdr:sp macro="" textlink="">
      <xdr:nvSpPr>
        <xdr:cNvPr id="723" name="テキスト ボックス 722"/>
        <xdr:cNvSpPr txBox="1"/>
      </xdr:nvSpPr>
      <xdr:spPr>
        <a:xfrm>
          <a:off x="14325111" y="16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10359</xdr:rowOff>
    </xdr:from>
    <xdr:to>
      <xdr:col>20</xdr:col>
      <xdr:colOff>9525</xdr:colOff>
      <xdr:row>97</xdr:row>
      <xdr:rowOff>111959</xdr:rowOff>
    </xdr:to>
    <xdr:sp macro="" textlink="">
      <xdr:nvSpPr>
        <xdr:cNvPr id="724" name="円/楕円 723"/>
        <xdr:cNvSpPr/>
      </xdr:nvSpPr>
      <xdr:spPr>
        <a:xfrm>
          <a:off x="13652500" y="166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103086</xdr:rowOff>
    </xdr:from>
    <xdr:ext cx="534377" cy="259045"/>
    <xdr:sp macro="" textlink="">
      <xdr:nvSpPr>
        <xdr:cNvPr id="725" name="テキスト ボックス 724"/>
        <xdr:cNvSpPr txBox="1"/>
      </xdr:nvSpPr>
      <xdr:spPr>
        <a:xfrm>
          <a:off x="13436111" y="1673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11094</xdr:rowOff>
    </xdr:from>
    <xdr:to>
      <xdr:col>18</xdr:col>
      <xdr:colOff>492125</xdr:colOff>
      <xdr:row>97</xdr:row>
      <xdr:rowOff>112694</xdr:rowOff>
    </xdr:to>
    <xdr:sp macro="" textlink="">
      <xdr:nvSpPr>
        <xdr:cNvPr id="726" name="円/楕円 725"/>
        <xdr:cNvSpPr/>
      </xdr:nvSpPr>
      <xdr:spPr>
        <a:xfrm>
          <a:off x="12763500" y="166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103821</xdr:rowOff>
    </xdr:from>
    <xdr:ext cx="534377" cy="259045"/>
    <xdr:sp macro="" textlink="">
      <xdr:nvSpPr>
        <xdr:cNvPr id="727" name="テキスト ボックス 726"/>
        <xdr:cNvSpPr txBox="1"/>
      </xdr:nvSpPr>
      <xdr:spPr>
        <a:xfrm>
          <a:off x="12547111" y="167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51" name="直線コネクタ 750"/>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2"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4"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5" name="直線コネクタ 754"/>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7"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8" name="フローチャート : 判断 757"/>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110998</xdr:rowOff>
    </xdr:from>
    <xdr:to>
      <xdr:col>31</xdr:col>
      <xdr:colOff>85725</xdr:colOff>
      <xdr:row>39</xdr:row>
      <xdr:rowOff>41148</xdr:rowOff>
    </xdr:to>
    <xdr:sp macro="" textlink="">
      <xdr:nvSpPr>
        <xdr:cNvPr id="760" name="フローチャート : 判断 759"/>
        <xdr:cNvSpPr/>
      </xdr:nvSpPr>
      <xdr:spPr>
        <a:xfrm>
          <a:off x="212725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57675</xdr:rowOff>
    </xdr:from>
    <xdr:ext cx="313932" cy="259045"/>
    <xdr:sp macro="" textlink="">
      <xdr:nvSpPr>
        <xdr:cNvPr id="761" name="テキスト ボックス 760"/>
        <xdr:cNvSpPr txBox="1"/>
      </xdr:nvSpPr>
      <xdr:spPr>
        <a:xfrm>
          <a:off x="21166333" y="6401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3" name="フローチャート : 判断 762"/>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4" name="テキスト ボックス 763"/>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6" name="フローチャート : 判断 765"/>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7" name="テキスト ボックス 766"/>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8" name="フローチャート : 判断 767"/>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9" name="テキスト ボックス 768"/>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6"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歳出においてはすべての項目において類似団体平均を下回っており、決算額のバランスは突出しているものがなく類似団体と概ね同調している。しかし、「農林水産業費」については類似団体を若干下回っているものの、全国平均、県平均を上回っている。要因は農畜産関連の各種施設について運営や維持管理にかかるコストが経常的に発生しているためである。特に施設の維持管理費については、この費目に限らず全体で増加が予想されるため、総合管理計画に基づき適正に執行することを徹底する。</a:t>
          </a:r>
          <a:endParaRPr kumimoji="1" lang="en-US" altLang="ja-JP" sz="1300">
            <a:latin typeface="ＭＳ Ｐゴシック"/>
          </a:endParaRPr>
        </a:p>
        <a:p>
          <a:r>
            <a:rPr kumimoji="1" lang="ja-JP" altLang="en-US" sz="1300">
              <a:latin typeface="ＭＳ Ｐゴシック"/>
            </a:rPr>
            <a:t>前年との比較では「議会費」「教育費」「土木費」については減少している。「議会費」は前年に議会会議室の什器類を更新したため一時的に決算額が増加したものであり、今年度は前年比で減となっている。「教育費」については前年度に小学校プールの改修を行ったため一時的に決算額が増加したものであり、今年度は前年比で減となっている。「土木費」については区画整理事業の進捗が一服したことによる事業費の減である。一方で「総務費」は前年と比較して増加しているが、要因は震災復興特別交付金の返還を行ったためで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区画整理事業や学校施設修繕工事が一服したことによる歳出総額の減少や町税の増収により収支が改善し、財政調整基金を取り崩さなかったため実質収支が改善している。財政調整基金については、中長期的な見通しのもとに決算余剰金を中心に積み立てるとともに最低水準の取り崩しに努めており、今後も収支と基金残高のバランスをとりながら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り赤字比率は発生していない。今後は公共下水道事業特別会計、農業集落排水事業特別会計の法適化が行われるため、独立採算による収支管理の徹底が必要。一般会計においても人口減少による税収の減等、歳入の減少要因を念頭に中長期的な目線で適正な予算規模での財政運営を徹底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N8" sqref="BN8:BU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9797736</v>
      </c>
      <c r="BO4" s="381"/>
      <c r="BP4" s="381"/>
      <c r="BQ4" s="381"/>
      <c r="BR4" s="381"/>
      <c r="BS4" s="381"/>
      <c r="BT4" s="381"/>
      <c r="BU4" s="382"/>
      <c r="BV4" s="380">
        <v>10057207</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5.4</v>
      </c>
      <c r="CU4" s="558"/>
      <c r="CV4" s="558"/>
      <c r="CW4" s="558"/>
      <c r="CX4" s="558"/>
      <c r="CY4" s="558"/>
      <c r="CZ4" s="558"/>
      <c r="DA4" s="559"/>
      <c r="DB4" s="557">
        <v>5</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9415291</v>
      </c>
      <c r="BO5" s="386"/>
      <c r="BP5" s="386"/>
      <c r="BQ5" s="386"/>
      <c r="BR5" s="386"/>
      <c r="BS5" s="386"/>
      <c r="BT5" s="386"/>
      <c r="BU5" s="387"/>
      <c r="BV5" s="385">
        <v>9639358</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81.900000000000006</v>
      </c>
      <c r="CU5" s="356"/>
      <c r="CV5" s="356"/>
      <c r="CW5" s="356"/>
      <c r="CX5" s="356"/>
      <c r="CY5" s="356"/>
      <c r="CZ5" s="356"/>
      <c r="DA5" s="357"/>
      <c r="DB5" s="355">
        <v>84.7</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382445</v>
      </c>
      <c r="BO6" s="386"/>
      <c r="BP6" s="386"/>
      <c r="BQ6" s="386"/>
      <c r="BR6" s="386"/>
      <c r="BS6" s="386"/>
      <c r="BT6" s="386"/>
      <c r="BU6" s="387"/>
      <c r="BV6" s="385">
        <v>417849</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87.4</v>
      </c>
      <c r="CU6" s="532"/>
      <c r="CV6" s="532"/>
      <c r="CW6" s="532"/>
      <c r="CX6" s="532"/>
      <c r="CY6" s="532"/>
      <c r="CZ6" s="532"/>
      <c r="DA6" s="533"/>
      <c r="DB6" s="531">
        <v>91</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43171</v>
      </c>
      <c r="BO7" s="386"/>
      <c r="BP7" s="386"/>
      <c r="BQ7" s="386"/>
      <c r="BR7" s="386"/>
      <c r="BS7" s="386"/>
      <c r="BT7" s="386"/>
      <c r="BU7" s="387"/>
      <c r="BV7" s="385">
        <v>98526</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6318083</v>
      </c>
      <c r="CU7" s="386"/>
      <c r="CV7" s="386"/>
      <c r="CW7" s="386"/>
      <c r="CX7" s="386"/>
      <c r="CY7" s="386"/>
      <c r="CZ7" s="386"/>
      <c r="DA7" s="387"/>
      <c r="DB7" s="385">
        <v>6389578</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339274</v>
      </c>
      <c r="BO8" s="386"/>
      <c r="BP8" s="386"/>
      <c r="BQ8" s="386"/>
      <c r="BR8" s="386"/>
      <c r="BS8" s="386"/>
      <c r="BT8" s="386"/>
      <c r="BU8" s="387"/>
      <c r="BV8" s="385">
        <v>319323</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0.77</v>
      </c>
      <c r="CU8" s="495"/>
      <c r="CV8" s="495"/>
      <c r="CW8" s="495"/>
      <c r="CX8" s="495"/>
      <c r="CY8" s="495"/>
      <c r="CZ8" s="495"/>
      <c r="DA8" s="496"/>
      <c r="DB8" s="494">
        <v>0.77</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29639</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19951</v>
      </c>
      <c r="BO9" s="386"/>
      <c r="BP9" s="386"/>
      <c r="BQ9" s="386"/>
      <c r="BR9" s="386"/>
      <c r="BS9" s="386"/>
      <c r="BT9" s="386"/>
      <c r="BU9" s="387"/>
      <c r="BV9" s="385">
        <v>68967</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9.6</v>
      </c>
      <c r="CU9" s="356"/>
      <c r="CV9" s="356"/>
      <c r="CW9" s="356"/>
      <c r="CX9" s="356"/>
      <c r="CY9" s="356"/>
      <c r="CZ9" s="356"/>
      <c r="DA9" s="357"/>
      <c r="DB9" s="355">
        <v>9.5</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30436</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134955</v>
      </c>
      <c r="BO10" s="386"/>
      <c r="BP10" s="386"/>
      <c r="BQ10" s="386"/>
      <c r="BR10" s="386"/>
      <c r="BS10" s="386"/>
      <c r="BT10" s="386"/>
      <c r="BU10" s="387"/>
      <c r="BV10" s="385">
        <v>799</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29732</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v>481</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29354</v>
      </c>
      <c r="S13" s="487"/>
      <c r="T13" s="487"/>
      <c r="U13" s="487"/>
      <c r="V13" s="488"/>
      <c r="W13" s="474" t="s">
        <v>123</v>
      </c>
      <c r="X13" s="398"/>
      <c r="Y13" s="398"/>
      <c r="Z13" s="398"/>
      <c r="AA13" s="398"/>
      <c r="AB13" s="399"/>
      <c r="AC13" s="361">
        <v>1442</v>
      </c>
      <c r="AD13" s="362"/>
      <c r="AE13" s="362"/>
      <c r="AF13" s="362"/>
      <c r="AG13" s="363"/>
      <c r="AH13" s="361">
        <v>1502</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154906</v>
      </c>
      <c r="BO13" s="386"/>
      <c r="BP13" s="386"/>
      <c r="BQ13" s="386"/>
      <c r="BR13" s="386"/>
      <c r="BS13" s="386"/>
      <c r="BT13" s="386"/>
      <c r="BU13" s="387"/>
      <c r="BV13" s="385">
        <v>69285</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4.5</v>
      </c>
      <c r="CU13" s="356"/>
      <c r="CV13" s="356"/>
      <c r="CW13" s="356"/>
      <c r="CX13" s="356"/>
      <c r="CY13" s="356"/>
      <c r="CZ13" s="356"/>
      <c r="DA13" s="357"/>
      <c r="DB13" s="355">
        <v>4.8</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29878</v>
      </c>
      <c r="S14" s="487"/>
      <c r="T14" s="487"/>
      <c r="U14" s="487"/>
      <c r="V14" s="488"/>
      <c r="W14" s="489"/>
      <c r="X14" s="401"/>
      <c r="Y14" s="401"/>
      <c r="Z14" s="401"/>
      <c r="AA14" s="401"/>
      <c r="AB14" s="402"/>
      <c r="AC14" s="479">
        <v>9.6999999999999993</v>
      </c>
      <c r="AD14" s="480"/>
      <c r="AE14" s="480"/>
      <c r="AF14" s="480"/>
      <c r="AG14" s="481"/>
      <c r="AH14" s="479">
        <v>9.6</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29515</v>
      </c>
      <c r="S15" s="487"/>
      <c r="T15" s="487"/>
      <c r="U15" s="487"/>
      <c r="V15" s="488"/>
      <c r="W15" s="474" t="s">
        <v>130</v>
      </c>
      <c r="X15" s="398"/>
      <c r="Y15" s="398"/>
      <c r="Z15" s="398"/>
      <c r="AA15" s="398"/>
      <c r="AB15" s="399"/>
      <c r="AC15" s="361">
        <v>4383</v>
      </c>
      <c r="AD15" s="362"/>
      <c r="AE15" s="362"/>
      <c r="AF15" s="362"/>
      <c r="AG15" s="363"/>
      <c r="AH15" s="361">
        <v>4286</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3764851</v>
      </c>
      <c r="BO15" s="381"/>
      <c r="BP15" s="381"/>
      <c r="BQ15" s="381"/>
      <c r="BR15" s="381"/>
      <c r="BS15" s="381"/>
      <c r="BT15" s="381"/>
      <c r="BU15" s="382"/>
      <c r="BV15" s="380">
        <v>3751057</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29.6</v>
      </c>
      <c r="AD16" s="480"/>
      <c r="AE16" s="480"/>
      <c r="AF16" s="480"/>
      <c r="AG16" s="481"/>
      <c r="AH16" s="479">
        <v>27.4</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4893525</v>
      </c>
      <c r="BO16" s="386"/>
      <c r="BP16" s="386"/>
      <c r="BQ16" s="386"/>
      <c r="BR16" s="386"/>
      <c r="BS16" s="386"/>
      <c r="BT16" s="386"/>
      <c r="BU16" s="387"/>
      <c r="BV16" s="385">
        <v>4876958</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8975</v>
      </c>
      <c r="AD17" s="362"/>
      <c r="AE17" s="362"/>
      <c r="AF17" s="362"/>
      <c r="AG17" s="363"/>
      <c r="AH17" s="361">
        <v>9839</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4776244</v>
      </c>
      <c r="BO17" s="386"/>
      <c r="BP17" s="386"/>
      <c r="BQ17" s="386"/>
      <c r="BR17" s="386"/>
      <c r="BS17" s="386"/>
      <c r="BT17" s="386"/>
      <c r="BU17" s="387"/>
      <c r="BV17" s="385">
        <v>4774170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70.87</v>
      </c>
      <c r="M18" s="450"/>
      <c r="N18" s="450"/>
      <c r="O18" s="450"/>
      <c r="P18" s="450"/>
      <c r="Q18" s="450"/>
      <c r="R18" s="451"/>
      <c r="S18" s="451"/>
      <c r="T18" s="451"/>
      <c r="U18" s="451"/>
      <c r="V18" s="452"/>
      <c r="W18" s="466"/>
      <c r="X18" s="467"/>
      <c r="Y18" s="467"/>
      <c r="Z18" s="467"/>
      <c r="AA18" s="467"/>
      <c r="AB18" s="475"/>
      <c r="AC18" s="349">
        <v>60.6</v>
      </c>
      <c r="AD18" s="350"/>
      <c r="AE18" s="350"/>
      <c r="AF18" s="350"/>
      <c r="AG18" s="453"/>
      <c r="AH18" s="349">
        <v>63</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5336352</v>
      </c>
      <c r="BO18" s="386"/>
      <c r="BP18" s="386"/>
      <c r="BQ18" s="386"/>
      <c r="BR18" s="386"/>
      <c r="BS18" s="386"/>
      <c r="BT18" s="386"/>
      <c r="BU18" s="387"/>
      <c r="BV18" s="385">
        <v>5501019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418</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7186306</v>
      </c>
      <c r="BO19" s="386"/>
      <c r="BP19" s="386"/>
      <c r="BQ19" s="386"/>
      <c r="BR19" s="386"/>
      <c r="BS19" s="386"/>
      <c r="BT19" s="386"/>
      <c r="BU19" s="387"/>
      <c r="BV19" s="385">
        <v>7064294</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11521</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6640406</v>
      </c>
      <c r="BO23" s="386"/>
      <c r="BP23" s="386"/>
      <c r="BQ23" s="386"/>
      <c r="BR23" s="386"/>
      <c r="BS23" s="386"/>
      <c r="BT23" s="386"/>
      <c r="BU23" s="387"/>
      <c r="BV23" s="385">
        <v>6703034</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7500</v>
      </c>
      <c r="R24" s="362"/>
      <c r="S24" s="362"/>
      <c r="T24" s="362"/>
      <c r="U24" s="362"/>
      <c r="V24" s="363"/>
      <c r="W24" s="427"/>
      <c r="X24" s="418"/>
      <c r="Y24" s="419"/>
      <c r="Z24" s="358" t="s">
        <v>153</v>
      </c>
      <c r="AA24" s="359"/>
      <c r="AB24" s="359"/>
      <c r="AC24" s="359"/>
      <c r="AD24" s="359"/>
      <c r="AE24" s="359"/>
      <c r="AF24" s="359"/>
      <c r="AG24" s="360"/>
      <c r="AH24" s="361">
        <v>162</v>
      </c>
      <c r="AI24" s="362"/>
      <c r="AJ24" s="362"/>
      <c r="AK24" s="362"/>
      <c r="AL24" s="363"/>
      <c r="AM24" s="361">
        <v>506250</v>
      </c>
      <c r="AN24" s="362"/>
      <c r="AO24" s="362"/>
      <c r="AP24" s="362"/>
      <c r="AQ24" s="362"/>
      <c r="AR24" s="363"/>
      <c r="AS24" s="361">
        <v>3125</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6000942</v>
      </c>
      <c r="BO24" s="386"/>
      <c r="BP24" s="386"/>
      <c r="BQ24" s="386"/>
      <c r="BR24" s="386"/>
      <c r="BS24" s="386"/>
      <c r="BT24" s="386"/>
      <c r="BU24" s="387"/>
      <c r="BV24" s="385">
        <v>6010127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1</v>
      </c>
      <c r="M25" s="362"/>
      <c r="N25" s="362"/>
      <c r="O25" s="362"/>
      <c r="P25" s="363"/>
      <c r="Q25" s="361">
        <v>5890</v>
      </c>
      <c r="R25" s="362"/>
      <c r="S25" s="362"/>
      <c r="T25" s="362"/>
      <c r="U25" s="362"/>
      <c r="V25" s="363"/>
      <c r="W25" s="427"/>
      <c r="X25" s="418"/>
      <c r="Y25" s="419"/>
      <c r="Z25" s="358" t="s">
        <v>156</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1762148</v>
      </c>
      <c r="BO25" s="381"/>
      <c r="BP25" s="381"/>
      <c r="BQ25" s="381"/>
      <c r="BR25" s="381"/>
      <c r="BS25" s="381"/>
      <c r="BT25" s="381"/>
      <c r="BU25" s="382"/>
      <c r="BV25" s="380">
        <v>701403</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5460</v>
      </c>
      <c r="R26" s="362"/>
      <c r="S26" s="362"/>
      <c r="T26" s="362"/>
      <c r="U26" s="362"/>
      <c r="V26" s="363"/>
      <c r="W26" s="427"/>
      <c r="X26" s="418"/>
      <c r="Y26" s="419"/>
      <c r="Z26" s="358" t="s">
        <v>159</v>
      </c>
      <c r="AA26" s="440"/>
      <c r="AB26" s="440"/>
      <c r="AC26" s="440"/>
      <c r="AD26" s="440"/>
      <c r="AE26" s="440"/>
      <c r="AF26" s="440"/>
      <c r="AG26" s="441"/>
      <c r="AH26" s="361">
        <v>3</v>
      </c>
      <c r="AI26" s="362"/>
      <c r="AJ26" s="362"/>
      <c r="AK26" s="362"/>
      <c r="AL26" s="363"/>
      <c r="AM26" s="361">
        <v>8820</v>
      </c>
      <c r="AN26" s="362"/>
      <c r="AO26" s="362"/>
      <c r="AP26" s="362"/>
      <c r="AQ26" s="362"/>
      <c r="AR26" s="363"/>
      <c r="AS26" s="361">
        <v>2940</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3450</v>
      </c>
      <c r="R27" s="362"/>
      <c r="S27" s="362"/>
      <c r="T27" s="362"/>
      <c r="U27" s="362"/>
      <c r="V27" s="363"/>
      <c r="W27" s="427"/>
      <c r="X27" s="418"/>
      <c r="Y27" s="419"/>
      <c r="Z27" s="358" t="s">
        <v>162</v>
      </c>
      <c r="AA27" s="359"/>
      <c r="AB27" s="359"/>
      <c r="AC27" s="359"/>
      <c r="AD27" s="359"/>
      <c r="AE27" s="359"/>
      <c r="AF27" s="359"/>
      <c r="AG27" s="360"/>
      <c r="AH27" s="361">
        <v>3</v>
      </c>
      <c r="AI27" s="362"/>
      <c r="AJ27" s="362"/>
      <c r="AK27" s="362"/>
      <c r="AL27" s="363"/>
      <c r="AM27" s="361">
        <v>11490</v>
      </c>
      <c r="AN27" s="362"/>
      <c r="AO27" s="362"/>
      <c r="AP27" s="362"/>
      <c r="AQ27" s="362"/>
      <c r="AR27" s="363"/>
      <c r="AS27" s="361">
        <v>3830</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2700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1366137</v>
      </c>
      <c r="BO28" s="381"/>
      <c r="BP28" s="381"/>
      <c r="BQ28" s="381"/>
      <c r="BR28" s="381"/>
      <c r="BS28" s="381"/>
      <c r="BT28" s="381"/>
      <c r="BU28" s="382"/>
      <c r="BV28" s="380">
        <v>1231182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15</v>
      </c>
      <c r="M29" s="362"/>
      <c r="N29" s="362"/>
      <c r="O29" s="362"/>
      <c r="P29" s="363"/>
      <c r="Q29" s="361">
        <v>2400</v>
      </c>
      <c r="R29" s="362"/>
      <c r="S29" s="362"/>
      <c r="T29" s="362"/>
      <c r="U29" s="362"/>
      <c r="V29" s="363"/>
      <c r="W29" s="428"/>
      <c r="X29" s="429"/>
      <c r="Y29" s="430"/>
      <c r="Z29" s="358" t="s">
        <v>169</v>
      </c>
      <c r="AA29" s="359"/>
      <c r="AB29" s="359"/>
      <c r="AC29" s="359"/>
      <c r="AD29" s="359"/>
      <c r="AE29" s="359"/>
      <c r="AF29" s="359"/>
      <c r="AG29" s="360"/>
      <c r="AH29" s="361">
        <v>165</v>
      </c>
      <c r="AI29" s="362"/>
      <c r="AJ29" s="362"/>
      <c r="AK29" s="362"/>
      <c r="AL29" s="363"/>
      <c r="AM29" s="361">
        <v>517740</v>
      </c>
      <c r="AN29" s="362"/>
      <c r="AO29" s="362"/>
      <c r="AP29" s="362"/>
      <c r="AQ29" s="362"/>
      <c r="AR29" s="363"/>
      <c r="AS29" s="361">
        <v>3138</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478615</v>
      </c>
      <c r="BO29" s="386"/>
      <c r="BP29" s="386"/>
      <c r="BQ29" s="386"/>
      <c r="BR29" s="386"/>
      <c r="BS29" s="386"/>
      <c r="BT29" s="386"/>
      <c r="BU29" s="387"/>
      <c r="BV29" s="385">
        <v>478403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97.2</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2199750</v>
      </c>
      <c r="BO30" s="389"/>
      <c r="BP30" s="389"/>
      <c r="BQ30" s="389"/>
      <c r="BR30" s="389"/>
      <c r="BS30" s="389"/>
      <c r="BT30" s="389"/>
      <c r="BU30" s="390"/>
      <c r="BV30" s="388">
        <v>2233414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高根沢町国民健康保険特別会計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高根沢町水道事業会計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高根沢町公共下水道事業特別会計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9</v>
      </c>
      <c r="BX34" s="345"/>
      <c r="BY34" s="344" t="str">
        <f>IF('各会計、関係団体の財政状況及び健全化判断比率'!B68="","",'各会計、関係団体の財政状況及び健全化判断比率'!B68)</f>
        <v>塩谷広域行政組合（一般会計）</v>
      </c>
      <c r="BZ34" s="344"/>
      <c r="CA34" s="344"/>
      <c r="CB34" s="344"/>
      <c r="CC34" s="344"/>
      <c r="CD34" s="344"/>
      <c r="CE34" s="344"/>
      <c r="CF34" s="344"/>
      <c r="CG34" s="344"/>
      <c r="CH34" s="344"/>
      <c r="CI34" s="344"/>
      <c r="CJ34" s="344"/>
      <c r="CK34" s="344"/>
      <c r="CL34" s="344"/>
      <c r="CM34" s="344"/>
      <c r="CN34" s="167"/>
      <c r="CO34" s="345">
        <f>IF(CQ34="","",MAX(C34:D43,U34:V43,AM34:AN43,BE34:BF43,BW34:BX43)+1)</f>
        <v>15</v>
      </c>
      <c r="CP34" s="345"/>
      <c r="CQ34" s="344" t="str">
        <f>IF('各会計、関係団体の財政状況及び健全化判断比率'!BS7="","",'各会計、関係団体の財政状況及び健全化判断比率'!BS7)</f>
        <v>高根沢町元気あっぷ公社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高根沢町宝積寺駅西第一土地区画整理事業特別会計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高根沢町後期高齢者医療特別会計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8</v>
      </c>
      <c r="BF35" s="345"/>
      <c r="BG35" s="344" t="str">
        <f>IF('各会計、関係団体の財政状況及び健全化判断比率'!B33="","",'各会計、関係団体の財政状況及び健全化判断比率'!B33)</f>
        <v>高根沢町農業集落排水事業特別会計</v>
      </c>
      <c r="BH35" s="344"/>
      <c r="BI35" s="344"/>
      <c r="BJ35" s="344"/>
      <c r="BK35" s="344"/>
      <c r="BL35" s="344"/>
      <c r="BM35" s="344"/>
      <c r="BN35" s="344"/>
      <c r="BO35" s="344"/>
      <c r="BP35" s="344"/>
      <c r="BQ35" s="344"/>
      <c r="BR35" s="344"/>
      <c r="BS35" s="344"/>
      <c r="BT35" s="344"/>
      <c r="BU35" s="344"/>
      <c r="BV35" s="167"/>
      <c r="BW35" s="345">
        <f t="shared" ref="BW35:BW43" si="2">IF(BY35="","",BW34+1)</f>
        <v>10</v>
      </c>
      <c r="BX35" s="345"/>
      <c r="BY35" s="344" t="str">
        <f>IF('各会計、関係団体の財政状況及び健全化判断比率'!B69="","",'各会計、関係団体の財政状況及び健全化判断比率'!B69)</f>
        <v>塩谷広域行政組合（塩谷地方ふるさと市町村基金特別会計）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高根沢町介護保険特別会計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11</v>
      </c>
      <c r="BX36" s="345"/>
      <c r="BY36" s="344" t="str">
        <f>IF('各会計、関係団体の財政状況及び健全化判断比率'!B70="","",'各会計、関係団体の財政状況及び健全化判断比率'!B70)</f>
        <v>栃木県市町村総合事務組合（一般会計）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12</v>
      </c>
      <c r="BX37" s="345"/>
      <c r="BY37" s="344" t="str">
        <f>IF('各会計、関係団体の財政状況及び健全化判断比率'!B71="","",'各会計、関係団体の財政状況及び健全化判断比率'!B71)</f>
        <v>栃木県市町村総合事務組合（特別会計）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13</v>
      </c>
      <c r="BX38" s="345"/>
      <c r="BY38" s="344" t="str">
        <f>IF('各会計、関係団体の財政状況及び健全化判断比率'!B72="","",'各会計、関係団体の財政状況及び健全化判断比率'!B72)</f>
        <v>栃木県後期高齢者医療広域連合（一般会計）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14</v>
      </c>
      <c r="BX39" s="345"/>
      <c r="BY39" s="344" t="str">
        <f>IF('各会計、関係団体の財政状況及び健全化判断比率'!B73="","",'各会計、関係団体の財政状況及び健全化判断比率'!B73)</f>
        <v>栃木県後期高齢者医療広域連合（特別会計）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7" zoomScaleSheetLayoutView="100" workbookViewId="0">
      <selection activeCell="K34" sqref="K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54" t="s">
        <v>535</v>
      </c>
      <c r="D34" s="1154"/>
      <c r="E34" s="1155"/>
      <c r="F34" s="32">
        <v>14.33</v>
      </c>
      <c r="G34" s="33">
        <v>13.46</v>
      </c>
      <c r="H34" s="33">
        <v>13.21</v>
      </c>
      <c r="I34" s="33">
        <v>13.06</v>
      </c>
      <c r="J34" s="34">
        <v>14.61</v>
      </c>
      <c r="K34" s="22"/>
      <c r="L34" s="22"/>
      <c r="M34" s="22"/>
      <c r="N34" s="22"/>
      <c r="O34" s="22"/>
      <c r="P34" s="22"/>
    </row>
    <row r="35" spans="1:16" ht="39" customHeight="1">
      <c r="A35" s="22"/>
      <c r="B35" s="35"/>
      <c r="C35" s="1148" t="s">
        <v>536</v>
      </c>
      <c r="D35" s="1149"/>
      <c r="E35" s="1150"/>
      <c r="F35" s="36">
        <v>5.38</v>
      </c>
      <c r="G35" s="37">
        <v>12.34</v>
      </c>
      <c r="H35" s="37">
        <v>3.75</v>
      </c>
      <c r="I35" s="37">
        <v>4.9400000000000004</v>
      </c>
      <c r="J35" s="38">
        <v>5.3</v>
      </c>
      <c r="K35" s="22"/>
      <c r="L35" s="22"/>
      <c r="M35" s="22"/>
      <c r="N35" s="22"/>
      <c r="O35" s="22"/>
      <c r="P35" s="22"/>
    </row>
    <row r="36" spans="1:16" ht="39" customHeight="1">
      <c r="A36" s="22"/>
      <c r="B36" s="35"/>
      <c r="C36" s="1148" t="s">
        <v>537</v>
      </c>
      <c r="D36" s="1149"/>
      <c r="E36" s="1150"/>
      <c r="F36" s="36">
        <v>2.31</v>
      </c>
      <c r="G36" s="37">
        <v>1.31</v>
      </c>
      <c r="H36" s="37">
        <v>0.21</v>
      </c>
      <c r="I36" s="37">
        <v>1.1200000000000001</v>
      </c>
      <c r="J36" s="38">
        <v>0.72</v>
      </c>
      <c r="K36" s="22"/>
      <c r="L36" s="22"/>
      <c r="M36" s="22"/>
      <c r="N36" s="22"/>
      <c r="O36" s="22"/>
      <c r="P36" s="22"/>
    </row>
    <row r="37" spans="1:16" ht="39" customHeight="1">
      <c r="A37" s="22"/>
      <c r="B37" s="35"/>
      <c r="C37" s="1148" t="s">
        <v>538</v>
      </c>
      <c r="D37" s="1149"/>
      <c r="E37" s="1150"/>
      <c r="F37" s="36">
        <v>0.52</v>
      </c>
      <c r="G37" s="37">
        <v>0.67</v>
      </c>
      <c r="H37" s="37">
        <v>0.28999999999999998</v>
      </c>
      <c r="I37" s="37">
        <v>0.44</v>
      </c>
      <c r="J37" s="38">
        <v>0.59</v>
      </c>
      <c r="K37" s="22"/>
      <c r="L37" s="22"/>
      <c r="M37" s="22"/>
      <c r="N37" s="22"/>
      <c r="O37" s="22"/>
      <c r="P37" s="22"/>
    </row>
    <row r="38" spans="1:16" ht="39" customHeight="1">
      <c r="A38" s="22"/>
      <c r="B38" s="35"/>
      <c r="C38" s="1148" t="s">
        <v>539</v>
      </c>
      <c r="D38" s="1149"/>
      <c r="E38" s="1150"/>
      <c r="F38" s="36">
        <v>0.3</v>
      </c>
      <c r="G38" s="37">
        <v>0.48</v>
      </c>
      <c r="H38" s="37">
        <v>0.23</v>
      </c>
      <c r="I38" s="37">
        <v>0.21</v>
      </c>
      <c r="J38" s="38">
        <v>0.18</v>
      </c>
      <c r="K38" s="22"/>
      <c r="L38" s="22"/>
      <c r="M38" s="22"/>
      <c r="N38" s="22"/>
      <c r="O38" s="22"/>
      <c r="P38" s="22"/>
    </row>
    <row r="39" spans="1:16" ht="39" customHeight="1">
      <c r="A39" s="22"/>
      <c r="B39" s="35"/>
      <c r="C39" s="1148" t="s">
        <v>540</v>
      </c>
      <c r="D39" s="1149"/>
      <c r="E39" s="1150"/>
      <c r="F39" s="36">
        <v>0.03</v>
      </c>
      <c r="G39" s="37">
        <v>0.11</v>
      </c>
      <c r="H39" s="37">
        <v>0.02</v>
      </c>
      <c r="I39" s="37">
        <v>0.08</v>
      </c>
      <c r="J39" s="38">
        <v>0.11</v>
      </c>
      <c r="K39" s="22"/>
      <c r="L39" s="22"/>
      <c r="M39" s="22"/>
      <c r="N39" s="22"/>
      <c r="O39" s="22"/>
      <c r="P39" s="22"/>
    </row>
    <row r="40" spans="1:16" ht="39" customHeight="1">
      <c r="A40" s="22"/>
      <c r="B40" s="35"/>
      <c r="C40" s="1148" t="s">
        <v>541</v>
      </c>
      <c r="D40" s="1149"/>
      <c r="E40" s="1150"/>
      <c r="F40" s="36">
        <v>0.02</v>
      </c>
      <c r="G40" s="37">
        <v>0.04</v>
      </c>
      <c r="H40" s="37">
        <v>0.02</v>
      </c>
      <c r="I40" s="37">
        <v>0.02</v>
      </c>
      <c r="J40" s="38">
        <v>0.09</v>
      </c>
      <c r="K40" s="22"/>
      <c r="L40" s="22"/>
      <c r="M40" s="22"/>
      <c r="N40" s="22"/>
      <c r="O40" s="22"/>
      <c r="P40" s="22"/>
    </row>
    <row r="41" spans="1:16" ht="39" customHeight="1">
      <c r="A41" s="22"/>
      <c r="B41" s="35"/>
      <c r="C41" s="1148" t="s">
        <v>542</v>
      </c>
      <c r="D41" s="1149"/>
      <c r="E41" s="1150"/>
      <c r="F41" s="36">
        <v>0.42</v>
      </c>
      <c r="G41" s="37">
        <v>0.22</v>
      </c>
      <c r="H41" s="37">
        <v>0.24</v>
      </c>
      <c r="I41" s="37">
        <v>0.05</v>
      </c>
      <c r="J41" s="38">
        <v>0.06</v>
      </c>
      <c r="K41" s="22"/>
      <c r="L41" s="22"/>
      <c r="M41" s="22"/>
      <c r="N41" s="22"/>
      <c r="O41" s="22"/>
      <c r="P41" s="22"/>
    </row>
    <row r="42" spans="1:16" ht="39" customHeight="1">
      <c r="A42" s="22"/>
      <c r="B42" s="39"/>
      <c r="C42" s="1148" t="s">
        <v>543</v>
      </c>
      <c r="D42" s="1149"/>
      <c r="E42" s="1150"/>
      <c r="F42" s="36" t="s">
        <v>489</v>
      </c>
      <c r="G42" s="37" t="s">
        <v>489</v>
      </c>
      <c r="H42" s="37" t="s">
        <v>489</v>
      </c>
      <c r="I42" s="37" t="s">
        <v>489</v>
      </c>
      <c r="J42" s="38" t="s">
        <v>489</v>
      </c>
      <c r="K42" s="22"/>
      <c r="L42" s="22"/>
      <c r="M42" s="22"/>
      <c r="N42" s="22"/>
      <c r="O42" s="22"/>
      <c r="P42" s="22"/>
    </row>
    <row r="43" spans="1:16" ht="39" customHeight="1" thickBot="1">
      <c r="A43" s="22"/>
      <c r="B43" s="40"/>
      <c r="C43" s="1151" t="s">
        <v>544</v>
      </c>
      <c r="D43" s="1152"/>
      <c r="E43" s="1153"/>
      <c r="F43" s="41" t="s">
        <v>489</v>
      </c>
      <c r="G43" s="42" t="s">
        <v>489</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U49" sqref="U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64" t="s">
        <v>11</v>
      </c>
      <c r="C45" s="1165"/>
      <c r="D45" s="58"/>
      <c r="E45" s="1170" t="s">
        <v>12</v>
      </c>
      <c r="F45" s="1170"/>
      <c r="G45" s="1170"/>
      <c r="H45" s="1170"/>
      <c r="I45" s="1170"/>
      <c r="J45" s="1171"/>
      <c r="K45" s="59">
        <v>706</v>
      </c>
      <c r="L45" s="60">
        <v>702</v>
      </c>
      <c r="M45" s="60">
        <v>693</v>
      </c>
      <c r="N45" s="60">
        <v>688</v>
      </c>
      <c r="O45" s="61">
        <v>705</v>
      </c>
      <c r="P45" s="48"/>
      <c r="Q45" s="48"/>
      <c r="R45" s="48"/>
      <c r="S45" s="48"/>
      <c r="T45" s="48"/>
      <c r="U45" s="48"/>
    </row>
    <row r="46" spans="1:21" ht="30.75" customHeight="1">
      <c r="A46" s="48"/>
      <c r="B46" s="1166"/>
      <c r="C46" s="1167"/>
      <c r="D46" s="62"/>
      <c r="E46" s="1158" t="s">
        <v>13</v>
      </c>
      <c r="F46" s="1158"/>
      <c r="G46" s="1158"/>
      <c r="H46" s="1158"/>
      <c r="I46" s="1158"/>
      <c r="J46" s="1159"/>
      <c r="K46" s="63" t="s">
        <v>489</v>
      </c>
      <c r="L46" s="64" t="s">
        <v>489</v>
      </c>
      <c r="M46" s="64" t="s">
        <v>489</v>
      </c>
      <c r="N46" s="64" t="s">
        <v>489</v>
      </c>
      <c r="O46" s="65" t="s">
        <v>489</v>
      </c>
      <c r="P46" s="48"/>
      <c r="Q46" s="48"/>
      <c r="R46" s="48"/>
      <c r="S46" s="48"/>
      <c r="T46" s="48"/>
      <c r="U46" s="48"/>
    </row>
    <row r="47" spans="1:21" ht="30.75" customHeight="1">
      <c r="A47" s="48"/>
      <c r="B47" s="1166"/>
      <c r="C47" s="1167"/>
      <c r="D47" s="62"/>
      <c r="E47" s="1158" t="s">
        <v>14</v>
      </c>
      <c r="F47" s="1158"/>
      <c r="G47" s="1158"/>
      <c r="H47" s="1158"/>
      <c r="I47" s="1158"/>
      <c r="J47" s="1159"/>
      <c r="K47" s="63" t="s">
        <v>489</v>
      </c>
      <c r="L47" s="64" t="s">
        <v>489</v>
      </c>
      <c r="M47" s="64" t="s">
        <v>489</v>
      </c>
      <c r="N47" s="64" t="s">
        <v>489</v>
      </c>
      <c r="O47" s="65" t="s">
        <v>489</v>
      </c>
      <c r="P47" s="48"/>
      <c r="Q47" s="48"/>
      <c r="R47" s="48"/>
      <c r="S47" s="48"/>
      <c r="T47" s="48"/>
      <c r="U47" s="48"/>
    </row>
    <row r="48" spans="1:21" ht="30.75" customHeight="1">
      <c r="A48" s="48"/>
      <c r="B48" s="1166"/>
      <c r="C48" s="1167"/>
      <c r="D48" s="62"/>
      <c r="E48" s="1158" t="s">
        <v>15</v>
      </c>
      <c r="F48" s="1158"/>
      <c r="G48" s="1158"/>
      <c r="H48" s="1158"/>
      <c r="I48" s="1158"/>
      <c r="J48" s="1159"/>
      <c r="K48" s="63">
        <v>316</v>
      </c>
      <c r="L48" s="64">
        <v>348</v>
      </c>
      <c r="M48" s="64">
        <v>340</v>
      </c>
      <c r="N48" s="64">
        <v>341</v>
      </c>
      <c r="O48" s="65">
        <v>350</v>
      </c>
      <c r="P48" s="48"/>
      <c r="Q48" s="48"/>
      <c r="R48" s="48"/>
      <c r="S48" s="48"/>
      <c r="T48" s="48"/>
      <c r="U48" s="48"/>
    </row>
    <row r="49" spans="1:21" ht="30.75" customHeight="1">
      <c r="A49" s="48"/>
      <c r="B49" s="1166"/>
      <c r="C49" s="1167"/>
      <c r="D49" s="62"/>
      <c r="E49" s="1158" t="s">
        <v>16</v>
      </c>
      <c r="F49" s="1158"/>
      <c r="G49" s="1158"/>
      <c r="H49" s="1158"/>
      <c r="I49" s="1158"/>
      <c r="J49" s="1159"/>
      <c r="K49" s="63">
        <v>76</v>
      </c>
      <c r="L49" s="64">
        <v>31</v>
      </c>
      <c r="M49" s="64">
        <v>32</v>
      </c>
      <c r="N49" s="64">
        <v>36</v>
      </c>
      <c r="O49" s="65">
        <v>31</v>
      </c>
      <c r="P49" s="48"/>
      <c r="Q49" s="48"/>
      <c r="R49" s="48"/>
      <c r="S49" s="48"/>
      <c r="T49" s="48"/>
      <c r="U49" s="48"/>
    </row>
    <row r="50" spans="1:21" ht="30.75" customHeight="1">
      <c r="A50" s="48"/>
      <c r="B50" s="1166"/>
      <c r="C50" s="1167"/>
      <c r="D50" s="62"/>
      <c r="E50" s="1158" t="s">
        <v>17</v>
      </c>
      <c r="F50" s="1158"/>
      <c r="G50" s="1158"/>
      <c r="H50" s="1158"/>
      <c r="I50" s="1158"/>
      <c r="J50" s="1159"/>
      <c r="K50" s="63">
        <v>5</v>
      </c>
      <c r="L50" s="64">
        <v>4</v>
      </c>
      <c r="M50" s="64">
        <v>3</v>
      </c>
      <c r="N50" s="64">
        <v>0</v>
      </c>
      <c r="O50" s="65">
        <v>0</v>
      </c>
      <c r="P50" s="48"/>
      <c r="Q50" s="48"/>
      <c r="R50" s="48"/>
      <c r="S50" s="48"/>
      <c r="T50" s="48"/>
      <c r="U50" s="48"/>
    </row>
    <row r="51" spans="1:21" ht="30.75" customHeight="1">
      <c r="A51" s="48"/>
      <c r="B51" s="1168"/>
      <c r="C51" s="1169"/>
      <c r="D51" s="66"/>
      <c r="E51" s="1158" t="s">
        <v>18</v>
      </c>
      <c r="F51" s="1158"/>
      <c r="G51" s="1158"/>
      <c r="H51" s="1158"/>
      <c r="I51" s="1158"/>
      <c r="J51" s="1159"/>
      <c r="K51" s="63" t="s">
        <v>489</v>
      </c>
      <c r="L51" s="64" t="s">
        <v>489</v>
      </c>
      <c r="M51" s="64" t="s">
        <v>489</v>
      </c>
      <c r="N51" s="64">
        <v>0</v>
      </c>
      <c r="O51" s="65" t="s">
        <v>489</v>
      </c>
      <c r="P51" s="48"/>
      <c r="Q51" s="48"/>
      <c r="R51" s="48"/>
      <c r="S51" s="48"/>
      <c r="T51" s="48"/>
      <c r="U51" s="48"/>
    </row>
    <row r="52" spans="1:21" ht="30.75" customHeight="1">
      <c r="A52" s="48"/>
      <c r="B52" s="1156" t="s">
        <v>19</v>
      </c>
      <c r="C52" s="1157"/>
      <c r="D52" s="66"/>
      <c r="E52" s="1158" t="s">
        <v>20</v>
      </c>
      <c r="F52" s="1158"/>
      <c r="G52" s="1158"/>
      <c r="H52" s="1158"/>
      <c r="I52" s="1158"/>
      <c r="J52" s="1159"/>
      <c r="K52" s="63">
        <v>803</v>
      </c>
      <c r="L52" s="64">
        <v>788</v>
      </c>
      <c r="M52" s="64">
        <v>824</v>
      </c>
      <c r="N52" s="64">
        <v>791</v>
      </c>
      <c r="O52" s="65">
        <v>840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300</v>
      </c>
      <c r="L53" s="69">
        <v>297</v>
      </c>
      <c r="M53" s="69">
        <v>244</v>
      </c>
      <c r="N53" s="69">
        <v>274</v>
      </c>
      <c r="O53" s="70">
        <v>246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N40" sqref="N4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84" t="s">
        <v>24</v>
      </c>
      <c r="C41" s="1185"/>
      <c r="D41" s="81"/>
      <c r="E41" s="1186" t="s">
        <v>25</v>
      </c>
      <c r="F41" s="1186"/>
      <c r="G41" s="1186"/>
      <c r="H41" s="1187"/>
      <c r="I41" s="82">
        <v>6476</v>
      </c>
      <c r="J41" s="83">
        <v>6707</v>
      </c>
      <c r="K41" s="83">
        <v>6662</v>
      </c>
      <c r="L41" s="83">
        <v>6703</v>
      </c>
      <c r="M41" s="84">
        <v>6640</v>
      </c>
    </row>
    <row r="42" spans="2:13" ht="27.75" customHeight="1">
      <c r="B42" s="1174"/>
      <c r="C42" s="1175"/>
      <c r="D42" s="85"/>
      <c r="E42" s="1178" t="s">
        <v>26</v>
      </c>
      <c r="F42" s="1178"/>
      <c r="G42" s="1178"/>
      <c r="H42" s="1179"/>
      <c r="I42" s="86">
        <v>6</v>
      </c>
      <c r="J42" s="87">
        <v>2</v>
      </c>
      <c r="K42" s="87" t="s">
        <v>489</v>
      </c>
      <c r="L42" s="87" t="s">
        <v>489</v>
      </c>
      <c r="M42" s="88" t="s">
        <v>489</v>
      </c>
    </row>
    <row r="43" spans="2:13" ht="27.75" customHeight="1">
      <c r="B43" s="1174"/>
      <c r="C43" s="1175"/>
      <c r="D43" s="85"/>
      <c r="E43" s="1178" t="s">
        <v>27</v>
      </c>
      <c r="F43" s="1178"/>
      <c r="G43" s="1178"/>
      <c r="H43" s="1179"/>
      <c r="I43" s="86">
        <v>4990</v>
      </c>
      <c r="J43" s="87">
        <v>4903</v>
      </c>
      <c r="K43" s="87">
        <v>4779</v>
      </c>
      <c r="L43" s="87">
        <v>4874</v>
      </c>
      <c r="M43" s="88">
        <v>4808</v>
      </c>
    </row>
    <row r="44" spans="2:13" ht="27.75" customHeight="1">
      <c r="B44" s="1174"/>
      <c r="C44" s="1175"/>
      <c r="D44" s="85"/>
      <c r="E44" s="1178" t="s">
        <v>28</v>
      </c>
      <c r="F44" s="1178"/>
      <c r="G44" s="1178"/>
      <c r="H44" s="1179"/>
      <c r="I44" s="86">
        <v>256</v>
      </c>
      <c r="J44" s="87">
        <v>233</v>
      </c>
      <c r="K44" s="87">
        <v>236</v>
      </c>
      <c r="L44" s="87">
        <v>211</v>
      </c>
      <c r="M44" s="88">
        <v>193</v>
      </c>
    </row>
    <row r="45" spans="2:13" ht="27.75" customHeight="1">
      <c r="B45" s="1174"/>
      <c r="C45" s="1175"/>
      <c r="D45" s="85"/>
      <c r="E45" s="1178" t="s">
        <v>29</v>
      </c>
      <c r="F45" s="1178"/>
      <c r="G45" s="1178"/>
      <c r="H45" s="1179"/>
      <c r="I45" s="86">
        <v>1477</v>
      </c>
      <c r="J45" s="87">
        <v>1422</v>
      </c>
      <c r="K45" s="87">
        <v>1354</v>
      </c>
      <c r="L45" s="87">
        <v>1281</v>
      </c>
      <c r="M45" s="88">
        <v>1202</v>
      </c>
    </row>
    <row r="46" spans="2:13" ht="27.75" customHeight="1">
      <c r="B46" s="1174"/>
      <c r="C46" s="1175"/>
      <c r="D46" s="89"/>
      <c r="E46" s="1178" t="s">
        <v>30</v>
      </c>
      <c r="F46" s="1178"/>
      <c r="G46" s="1178"/>
      <c r="H46" s="1179"/>
      <c r="I46" s="86" t="s">
        <v>489</v>
      </c>
      <c r="J46" s="87" t="s">
        <v>489</v>
      </c>
      <c r="K46" s="87" t="s">
        <v>489</v>
      </c>
      <c r="L46" s="87" t="s">
        <v>489</v>
      </c>
      <c r="M46" s="88" t="s">
        <v>489</v>
      </c>
    </row>
    <row r="47" spans="2:13" ht="27.75" customHeight="1">
      <c r="B47" s="1174"/>
      <c r="C47" s="1175"/>
      <c r="D47" s="90"/>
      <c r="E47" s="1188" t="s">
        <v>31</v>
      </c>
      <c r="F47" s="1189"/>
      <c r="G47" s="1189"/>
      <c r="H47" s="1190"/>
      <c r="I47" s="86" t="s">
        <v>489</v>
      </c>
      <c r="J47" s="87" t="s">
        <v>489</v>
      </c>
      <c r="K47" s="87" t="s">
        <v>489</v>
      </c>
      <c r="L47" s="87" t="s">
        <v>489</v>
      </c>
      <c r="M47" s="88" t="s">
        <v>489</v>
      </c>
    </row>
    <row r="48" spans="2:13" ht="27.75" customHeight="1">
      <c r="B48" s="1174"/>
      <c r="C48" s="1175"/>
      <c r="D48" s="85"/>
      <c r="E48" s="1178" t="s">
        <v>32</v>
      </c>
      <c r="F48" s="1178"/>
      <c r="G48" s="1178"/>
      <c r="H48" s="1179"/>
      <c r="I48" s="86" t="s">
        <v>489</v>
      </c>
      <c r="J48" s="87" t="s">
        <v>489</v>
      </c>
      <c r="K48" s="87" t="s">
        <v>489</v>
      </c>
      <c r="L48" s="87" t="s">
        <v>489</v>
      </c>
      <c r="M48" s="88" t="s">
        <v>489</v>
      </c>
    </row>
    <row r="49" spans="2:13" ht="27.75" customHeight="1">
      <c r="B49" s="1176"/>
      <c r="C49" s="1177"/>
      <c r="D49" s="85"/>
      <c r="E49" s="1178" t="s">
        <v>33</v>
      </c>
      <c r="F49" s="1178"/>
      <c r="G49" s="1178"/>
      <c r="H49" s="1179"/>
      <c r="I49" s="86" t="s">
        <v>489</v>
      </c>
      <c r="J49" s="87" t="s">
        <v>489</v>
      </c>
      <c r="K49" s="87" t="s">
        <v>489</v>
      </c>
      <c r="L49" s="87" t="s">
        <v>489</v>
      </c>
      <c r="M49" s="88" t="s">
        <v>489</v>
      </c>
    </row>
    <row r="50" spans="2:13" ht="27.75" customHeight="1">
      <c r="B50" s="1172" t="s">
        <v>34</v>
      </c>
      <c r="C50" s="1173"/>
      <c r="D50" s="91"/>
      <c r="E50" s="1178" t="s">
        <v>35</v>
      </c>
      <c r="F50" s="1178"/>
      <c r="G50" s="1178"/>
      <c r="H50" s="1179"/>
      <c r="I50" s="86">
        <v>3793</v>
      </c>
      <c r="J50" s="87">
        <v>3967</v>
      </c>
      <c r="K50" s="87">
        <v>4440</v>
      </c>
      <c r="L50" s="87">
        <v>4115</v>
      </c>
      <c r="M50" s="88">
        <v>4208</v>
      </c>
    </row>
    <row r="51" spans="2:13" ht="27.75" customHeight="1">
      <c r="B51" s="1174"/>
      <c r="C51" s="1175"/>
      <c r="D51" s="85"/>
      <c r="E51" s="1178" t="s">
        <v>36</v>
      </c>
      <c r="F51" s="1178"/>
      <c r="G51" s="1178"/>
      <c r="H51" s="1179"/>
      <c r="I51" s="86">
        <v>1291</v>
      </c>
      <c r="J51" s="87">
        <v>1026</v>
      </c>
      <c r="K51" s="87">
        <v>823</v>
      </c>
      <c r="L51" s="87">
        <v>683</v>
      </c>
      <c r="M51" s="88">
        <v>784</v>
      </c>
    </row>
    <row r="52" spans="2:13" ht="27.75" customHeight="1">
      <c r="B52" s="1176"/>
      <c r="C52" s="1177"/>
      <c r="D52" s="85"/>
      <c r="E52" s="1178" t="s">
        <v>37</v>
      </c>
      <c r="F52" s="1178"/>
      <c r="G52" s="1178"/>
      <c r="H52" s="1179"/>
      <c r="I52" s="86">
        <v>9009</v>
      </c>
      <c r="J52" s="87">
        <v>9185</v>
      </c>
      <c r="K52" s="87">
        <v>9257</v>
      </c>
      <c r="L52" s="87">
        <v>9310</v>
      </c>
      <c r="M52" s="88">
        <v>9382</v>
      </c>
    </row>
    <row r="53" spans="2:13" ht="27.75" customHeight="1" thickBot="1">
      <c r="B53" s="1180" t="s">
        <v>21</v>
      </c>
      <c r="C53" s="1181"/>
      <c r="D53" s="92"/>
      <c r="E53" s="1182" t="s">
        <v>38</v>
      </c>
      <c r="F53" s="1182"/>
      <c r="G53" s="1182"/>
      <c r="H53" s="1183"/>
      <c r="I53" s="93">
        <v>-888</v>
      </c>
      <c r="J53" s="94">
        <v>-910</v>
      </c>
      <c r="K53" s="94">
        <v>-1488</v>
      </c>
      <c r="L53" s="94">
        <v>-1040</v>
      </c>
      <c r="M53" s="95">
        <v>-1529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61" zoomScaleNormal="100" zoomScaleSheetLayoutView="55" workbookViewId="0">
      <selection activeCell="L71" sqref="L71"/>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254"/>
      <c r="B1" s="1256"/>
      <c r="P1" s="246"/>
      <c r="Q1" s="246"/>
    </row>
    <row r="2" spans="1:51" ht="25.5">
      <c r="A2" s="1254"/>
      <c r="C2" s="1255"/>
      <c r="P2" s="246"/>
      <c r="Q2" s="246"/>
    </row>
    <row r="3" spans="1:51" ht="25.5">
      <c r="A3" s="1254"/>
      <c r="C3" s="1255"/>
      <c r="P3" s="246"/>
      <c r="Q3" s="246"/>
    </row>
    <row r="4" spans="1:51" s="1253" customFormat="1" ht="13.5">
      <c r="A4" s="1254"/>
      <c r="B4" s="1254"/>
      <c r="C4" s="1254"/>
      <c r="D4" s="1254"/>
      <c r="E4" s="1254"/>
      <c r="F4" s="1254"/>
      <c r="G4" s="1254"/>
      <c r="H4" s="1254"/>
      <c r="I4" s="1254"/>
      <c r="J4" s="1254"/>
      <c r="K4" s="1254"/>
      <c r="L4" s="1254"/>
      <c r="M4" s="1254"/>
      <c r="N4" s="1254"/>
      <c r="O4" s="1254"/>
      <c r="P4" s="1254"/>
      <c r="Q4" s="1254"/>
      <c r="R4" s="1254"/>
      <c r="S4" s="1254"/>
      <c r="T4" s="1254"/>
      <c r="U4" s="1254"/>
      <c r="V4" s="1254"/>
      <c r="W4" s="1254"/>
      <c r="X4" s="1254"/>
      <c r="Y4" s="1254"/>
      <c r="Z4" s="1254"/>
      <c r="AA4" s="1254"/>
      <c r="AB4" s="1254"/>
      <c r="AC4" s="1254"/>
      <c r="AD4" s="1254"/>
      <c r="AE4" s="1254"/>
      <c r="AF4" s="1254"/>
      <c r="AG4" s="1254"/>
      <c r="AH4" s="1254"/>
      <c r="AI4" s="1254"/>
    </row>
    <row r="5" spans="1:51" s="1253" customFormat="1" ht="13.5">
      <c r="A5" s="1254"/>
      <c r="B5" s="1254"/>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row>
    <row r="6" spans="1:51" s="1253" customFormat="1" ht="13.5">
      <c r="A6" s="1254"/>
      <c r="B6" s="1254"/>
      <c r="C6" s="1254"/>
      <c r="D6" s="1254"/>
      <c r="E6" s="1254"/>
      <c r="F6" s="1254"/>
      <c r="G6" s="1254"/>
      <c r="H6" s="1254"/>
      <c r="I6" s="1254"/>
      <c r="J6" s="1254"/>
      <c r="K6" s="1254"/>
      <c r="L6" s="1254"/>
      <c r="M6" s="1254"/>
      <c r="N6" s="1254"/>
      <c r="O6" s="1254"/>
      <c r="P6" s="1254"/>
      <c r="Q6" s="1254"/>
      <c r="R6" s="1254"/>
      <c r="S6" s="1254"/>
      <c r="T6" s="1254"/>
      <c r="U6" s="1254"/>
      <c r="V6" s="1254"/>
      <c r="W6" s="1254"/>
      <c r="X6" s="1254"/>
      <c r="Y6" s="1254"/>
      <c r="Z6" s="1254"/>
      <c r="AA6" s="1254"/>
      <c r="AB6" s="1254"/>
      <c r="AC6" s="1254"/>
      <c r="AD6" s="1254"/>
      <c r="AE6" s="1254"/>
      <c r="AF6" s="1254"/>
      <c r="AG6" s="1254"/>
      <c r="AH6" s="1254"/>
      <c r="AI6" s="1254"/>
    </row>
    <row r="7" spans="1:51" s="1253" customFormat="1" ht="13.5">
      <c r="A7" s="1254"/>
      <c r="B7" s="1254"/>
      <c r="C7" s="1254"/>
      <c r="D7" s="1254"/>
      <c r="E7" s="1254"/>
      <c r="F7" s="1254"/>
      <c r="G7" s="1254"/>
      <c r="H7" s="1254"/>
      <c r="I7" s="1254"/>
      <c r="J7" s="1254"/>
      <c r="K7" s="1254"/>
      <c r="L7" s="1254"/>
      <c r="M7" s="1254"/>
      <c r="N7" s="1254"/>
      <c r="O7" s="1254"/>
      <c r="P7" s="1254"/>
      <c r="Q7" s="1254"/>
      <c r="R7" s="1254"/>
      <c r="S7" s="1254"/>
      <c r="T7" s="1254"/>
      <c r="U7" s="1254"/>
      <c r="V7" s="1254"/>
      <c r="W7" s="1254"/>
      <c r="X7" s="1254"/>
      <c r="Y7" s="1254"/>
      <c r="Z7" s="1254"/>
      <c r="AA7" s="1254"/>
      <c r="AB7" s="1254"/>
      <c r="AC7" s="1254"/>
      <c r="AD7" s="1254"/>
      <c r="AE7" s="1254"/>
      <c r="AF7" s="1254"/>
      <c r="AG7" s="1254"/>
      <c r="AH7" s="1254"/>
      <c r="AI7" s="1254"/>
    </row>
    <row r="8" spans="1:51" s="1253" customFormat="1" ht="13.5">
      <c r="A8" s="1254"/>
      <c r="B8" s="1254"/>
      <c r="C8" s="1254"/>
      <c r="D8" s="1254"/>
      <c r="E8" s="1254"/>
      <c r="F8" s="1254"/>
      <c r="G8" s="1254"/>
      <c r="H8" s="1254"/>
      <c r="I8" s="1254"/>
      <c r="J8" s="1254"/>
      <c r="K8" s="1254"/>
      <c r="L8" s="1254"/>
      <c r="M8" s="1254"/>
      <c r="N8" s="1254"/>
      <c r="O8" s="1254"/>
      <c r="P8" s="1254"/>
      <c r="Q8" s="1254"/>
      <c r="R8" s="1254"/>
      <c r="S8" s="1254"/>
      <c r="T8" s="1254"/>
      <c r="U8" s="1254"/>
      <c r="V8" s="1254"/>
      <c r="W8" s="1254"/>
      <c r="X8" s="1254"/>
      <c r="Y8" s="1254"/>
      <c r="Z8" s="1254"/>
      <c r="AA8" s="1254"/>
      <c r="AB8" s="1254"/>
      <c r="AC8" s="1254"/>
      <c r="AD8" s="1254"/>
      <c r="AE8" s="1254"/>
      <c r="AF8" s="1254"/>
      <c r="AG8" s="1254"/>
      <c r="AH8" s="1254"/>
      <c r="AI8" s="1254"/>
    </row>
    <row r="9" spans="1:51" s="1253" customFormat="1" ht="13.5">
      <c r="A9" s="1254"/>
      <c r="B9" s="1254"/>
      <c r="C9" s="1254"/>
      <c r="D9" s="1254"/>
      <c r="E9" s="1254"/>
      <c r="F9" s="1254"/>
      <c r="G9" s="1254"/>
      <c r="H9" s="1254"/>
      <c r="I9" s="1254"/>
      <c r="J9" s="1254"/>
      <c r="K9" s="1254"/>
      <c r="L9" s="1254"/>
      <c r="M9" s="1254"/>
      <c r="N9" s="1254"/>
      <c r="O9" s="1254"/>
      <c r="P9" s="1254"/>
      <c r="Q9" s="1254"/>
      <c r="R9" s="1254"/>
      <c r="S9" s="1254"/>
      <c r="T9" s="1254"/>
      <c r="U9" s="1254"/>
      <c r="V9" s="1254"/>
      <c r="W9" s="1254"/>
      <c r="X9" s="1254"/>
      <c r="Y9" s="1254"/>
      <c r="Z9" s="1254"/>
      <c r="AA9" s="1254"/>
      <c r="AB9" s="1254"/>
      <c r="AC9" s="1254"/>
      <c r="AD9" s="1254"/>
      <c r="AE9" s="1254"/>
      <c r="AF9" s="1254"/>
      <c r="AG9" s="1254"/>
      <c r="AH9" s="1254"/>
      <c r="AI9" s="1254"/>
    </row>
    <row r="10" spans="1:51" s="1253" customFormat="1" ht="13.5">
      <c r="A10" s="1254"/>
      <c r="B10" s="1254"/>
      <c r="C10" s="1254"/>
      <c r="D10" s="1254"/>
      <c r="E10" s="1254"/>
      <c r="F10" s="1254"/>
      <c r="G10" s="1254"/>
      <c r="H10" s="1254"/>
      <c r="I10" s="1254"/>
      <c r="J10" s="1254"/>
      <c r="K10" s="1254"/>
      <c r="L10" s="1254"/>
      <c r="M10" s="1254"/>
      <c r="N10" s="1254"/>
      <c r="O10" s="1254"/>
      <c r="P10" s="1254"/>
      <c r="Q10" s="1254"/>
      <c r="R10" s="1254"/>
      <c r="S10" s="1254"/>
      <c r="T10" s="1254"/>
      <c r="U10" s="1254"/>
      <c r="V10" s="1254"/>
      <c r="W10" s="1254"/>
      <c r="X10" s="1254"/>
      <c r="Y10" s="1254"/>
      <c r="Z10" s="1254"/>
      <c r="AA10" s="1254"/>
      <c r="AB10" s="1254"/>
      <c r="AC10" s="1254"/>
      <c r="AD10" s="1254"/>
      <c r="AE10" s="1254"/>
      <c r="AF10" s="1254"/>
      <c r="AG10" s="1254"/>
      <c r="AH10" s="1254"/>
      <c r="AI10" s="1254"/>
      <c r="AY10" s="1253" t="s">
        <v>572</v>
      </c>
    </row>
    <row r="11" spans="1:51" s="1253" customFormat="1" ht="13.5">
      <c r="A11" s="1254"/>
      <c r="B11" s="1254"/>
      <c r="C11" s="1254"/>
      <c r="D11" s="1254"/>
      <c r="E11" s="1254"/>
      <c r="F11" s="1254"/>
      <c r="G11" s="1254"/>
      <c r="H11" s="1254"/>
      <c r="I11" s="1254"/>
      <c r="J11" s="1254"/>
      <c r="K11" s="1254"/>
      <c r="L11" s="1254"/>
      <c r="M11" s="1254"/>
      <c r="N11" s="1254"/>
      <c r="O11" s="1254"/>
      <c r="P11" s="1254"/>
      <c r="Q11" s="1254"/>
      <c r="R11" s="1254"/>
      <c r="S11" s="1254"/>
      <c r="T11" s="1254"/>
      <c r="U11" s="1254"/>
      <c r="V11" s="1254"/>
      <c r="W11" s="1254"/>
      <c r="X11" s="1254"/>
      <c r="Y11" s="1254"/>
      <c r="Z11" s="1254"/>
      <c r="AA11" s="1254"/>
      <c r="AB11" s="1254"/>
      <c r="AC11" s="1254"/>
      <c r="AD11" s="1254"/>
      <c r="AE11" s="1254"/>
      <c r="AF11" s="1254"/>
      <c r="AG11" s="1254"/>
      <c r="AH11" s="1254"/>
      <c r="AI11" s="1254"/>
    </row>
    <row r="12" spans="1:51" s="1253" customFormat="1" ht="13.5">
      <c r="A12" s="1254"/>
      <c r="B12" s="1254"/>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1254"/>
      <c r="Z12" s="1254"/>
      <c r="AA12" s="1254"/>
      <c r="AB12" s="1254"/>
      <c r="AC12" s="1254"/>
      <c r="AD12" s="1254"/>
      <c r="AE12" s="1254"/>
      <c r="AF12" s="1254"/>
      <c r="AG12" s="1254"/>
      <c r="AH12" s="1254"/>
      <c r="AI12" s="1254"/>
      <c r="AY12" s="1253" t="s">
        <v>572</v>
      </c>
    </row>
    <row r="13" spans="1:51" s="1253" customFormat="1" ht="13.5">
      <c r="A13" s="1254"/>
      <c r="B13" s="1254"/>
      <c r="C13" s="1254"/>
      <c r="D13" s="1254"/>
      <c r="E13" s="1254"/>
      <c r="F13" s="1254"/>
      <c r="G13" s="1254"/>
      <c r="H13" s="1254"/>
      <c r="I13" s="1254"/>
      <c r="J13" s="1254"/>
      <c r="K13" s="1254"/>
      <c r="L13" s="1254"/>
      <c r="M13" s="1254"/>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row>
    <row r="14" spans="1:51" s="1253" customFormat="1" ht="14.25" customHeight="1">
      <c r="A14" s="1254"/>
      <c r="B14" s="1254"/>
      <c r="C14" s="1254"/>
      <c r="D14" s="1254"/>
      <c r="E14" s="1254"/>
      <c r="F14" s="1254"/>
      <c r="G14" s="1254"/>
      <c r="H14" s="1254"/>
      <c r="I14" s="1254"/>
      <c r="J14" s="1254"/>
      <c r="K14" s="1254"/>
      <c r="L14" s="1254"/>
      <c r="M14" s="1254"/>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row>
    <row r="15" spans="1:51" s="1253" customFormat="1" ht="13.5">
      <c r="A15" s="245"/>
      <c r="B15" s="1254"/>
      <c r="C15" s="1254"/>
      <c r="D15" s="1254"/>
      <c r="E15" s="1254"/>
      <c r="F15" s="1254"/>
      <c r="G15" s="1254"/>
      <c r="H15" s="1254"/>
      <c r="I15" s="1254"/>
      <c r="J15" s="1254"/>
      <c r="K15" s="1254"/>
      <c r="L15" s="1254"/>
      <c r="M15" s="1254"/>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row>
    <row r="16" spans="1:51" s="1253" customFormat="1" ht="13.5">
      <c r="A16" s="245"/>
      <c r="B16" s="1254"/>
      <c r="C16" s="1254"/>
      <c r="D16" s="1254"/>
      <c r="E16" s="1254"/>
      <c r="F16" s="1254"/>
      <c r="G16" s="1254"/>
      <c r="H16" s="1254"/>
      <c r="I16" s="1254"/>
      <c r="J16" s="1254"/>
      <c r="K16" s="1254"/>
      <c r="L16" s="1254"/>
      <c r="M16" s="1254"/>
      <c r="N16" s="1254"/>
      <c r="O16" s="1254"/>
      <c r="P16" s="1254"/>
      <c r="Q16" s="1254"/>
      <c r="R16" s="1254"/>
      <c r="S16" s="1254"/>
      <c r="T16" s="1254"/>
      <c r="U16" s="1254"/>
      <c r="V16" s="1254"/>
      <c r="W16" s="1254"/>
      <c r="X16" s="1254"/>
      <c r="Y16" s="1254"/>
      <c r="Z16" s="1254"/>
      <c r="AA16" s="1254"/>
      <c r="AB16" s="1254"/>
      <c r="AC16" s="1254"/>
      <c r="AD16" s="1254"/>
      <c r="AE16" s="1254"/>
      <c r="AF16" s="1254"/>
      <c r="AG16" s="1254"/>
      <c r="AH16" s="1254"/>
      <c r="AI16" s="1254"/>
    </row>
    <row r="17" spans="1:259" s="1253" customFormat="1" ht="13.5">
      <c r="A17" s="245"/>
      <c r="B17" s="1254"/>
      <c r="C17" s="1254"/>
      <c r="D17" s="1254"/>
      <c r="E17" s="1254"/>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1254"/>
    </row>
    <row r="18" spans="1:259" s="1253" customFormat="1" ht="13.5">
      <c r="A18" s="245"/>
      <c r="B18" s="1254"/>
      <c r="C18" s="1254"/>
      <c r="D18" s="1254"/>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1254"/>
    </row>
    <row r="19" spans="1:259" ht="13.5">
      <c r="P19" s="246"/>
      <c r="Q19" s="246"/>
    </row>
    <row r="20" spans="1:259" ht="13.5">
      <c r="P20" s="246"/>
      <c r="Q20" s="246"/>
    </row>
    <row r="21" spans="1:259" ht="17.25">
      <c r="B21" s="1252"/>
      <c r="C21" s="248"/>
      <c r="D21" s="248"/>
      <c r="E21" s="248"/>
      <c r="F21" s="248"/>
      <c r="G21" s="248"/>
      <c r="H21" s="248"/>
      <c r="I21" s="248"/>
      <c r="J21" s="248"/>
      <c r="K21" s="248"/>
      <c r="L21" s="248"/>
      <c r="M21" s="248"/>
      <c r="N21" s="1251"/>
      <c r="O21" s="248"/>
      <c r="P21" s="249"/>
      <c r="Q21" s="246"/>
      <c r="IY21" s="1250"/>
    </row>
    <row r="22" spans="1:259" ht="17.25">
      <c r="B22" s="250"/>
      <c r="IY22" s="1249"/>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1237"/>
      <c r="C40" s="246"/>
      <c r="D40" s="246"/>
      <c r="E40" s="246"/>
      <c r="F40" s="246"/>
      <c r="G40" s="246"/>
      <c r="H40" s="246"/>
      <c r="I40" s="246"/>
      <c r="J40" s="246"/>
      <c r="K40" s="246"/>
      <c r="L40" s="246"/>
      <c r="M40" s="246"/>
      <c r="N40" s="246"/>
      <c r="O40" s="246"/>
      <c r="P40" s="1237"/>
      <c r="Q40" s="246"/>
    </row>
    <row r="41" spans="2:17" ht="17.25">
      <c r="B41" s="247" t="s">
        <v>571</v>
      </c>
      <c r="C41" s="248"/>
      <c r="D41" s="248"/>
      <c r="E41" s="248"/>
      <c r="F41" s="248"/>
      <c r="G41" s="248"/>
      <c r="H41" s="248"/>
      <c r="I41" s="248"/>
      <c r="J41" s="248"/>
      <c r="K41" s="248"/>
      <c r="L41" s="248"/>
      <c r="M41" s="248"/>
      <c r="N41" s="248"/>
      <c r="O41" s="248"/>
      <c r="P41" s="249"/>
    </row>
    <row r="42" spans="2:17" ht="13.5">
      <c r="B42" s="250"/>
      <c r="C42" s="246"/>
      <c r="D42" s="246"/>
      <c r="E42" s="246"/>
      <c r="F42" s="246"/>
      <c r="G42" s="1236" t="s">
        <v>566</v>
      </c>
      <c r="I42" s="1235"/>
      <c r="J42" s="1235"/>
      <c r="K42" s="1235"/>
      <c r="L42" s="246"/>
      <c r="M42" s="246"/>
      <c r="N42" s="246"/>
      <c r="O42" s="246"/>
    </row>
    <row r="43" spans="2:17" ht="13.5">
      <c r="B43" s="250"/>
      <c r="C43" s="246"/>
      <c r="D43" s="246"/>
      <c r="E43" s="246"/>
      <c r="F43" s="246"/>
      <c r="G43" s="1234"/>
      <c r="H43" s="1233"/>
      <c r="I43" s="1233"/>
      <c r="J43" s="1233"/>
      <c r="K43" s="1233"/>
      <c r="L43" s="1233"/>
      <c r="M43" s="1233"/>
      <c r="N43" s="1233"/>
      <c r="O43" s="1232"/>
    </row>
    <row r="44" spans="2:17" ht="13.5">
      <c r="B44" s="250"/>
      <c r="C44" s="246"/>
      <c r="D44" s="246"/>
      <c r="E44" s="246"/>
      <c r="F44" s="246"/>
      <c r="G44" s="1231"/>
      <c r="H44" s="1230"/>
      <c r="I44" s="1230"/>
      <c r="J44" s="1230"/>
      <c r="K44" s="1230"/>
      <c r="L44" s="1230"/>
      <c r="M44" s="1230"/>
      <c r="N44" s="1230"/>
      <c r="O44" s="1229"/>
    </row>
    <row r="45" spans="2:17" ht="13.5">
      <c r="B45" s="250"/>
      <c r="C45" s="246"/>
      <c r="D45" s="246"/>
      <c r="E45" s="246"/>
      <c r="F45" s="246"/>
      <c r="G45" s="1231"/>
      <c r="H45" s="1230"/>
      <c r="I45" s="1230"/>
      <c r="J45" s="1230"/>
      <c r="K45" s="1230"/>
      <c r="L45" s="1230"/>
      <c r="M45" s="1230"/>
      <c r="N45" s="1230"/>
      <c r="O45" s="1229"/>
    </row>
    <row r="46" spans="2:17" ht="13.5">
      <c r="B46" s="250"/>
      <c r="C46" s="246"/>
      <c r="D46" s="246"/>
      <c r="E46" s="246"/>
      <c r="F46" s="246"/>
      <c r="G46" s="1231"/>
      <c r="H46" s="1230"/>
      <c r="I46" s="1230"/>
      <c r="J46" s="1230"/>
      <c r="K46" s="1230"/>
      <c r="L46" s="1230"/>
      <c r="M46" s="1230"/>
      <c r="N46" s="1230"/>
      <c r="O46" s="1229"/>
    </row>
    <row r="47" spans="2:17" ht="13.5">
      <c r="B47" s="250"/>
      <c r="C47" s="246"/>
      <c r="D47" s="246"/>
      <c r="E47" s="246"/>
      <c r="F47" s="246"/>
      <c r="G47" s="1228"/>
      <c r="H47" s="1227"/>
      <c r="I47" s="1227"/>
      <c r="J47" s="1227"/>
      <c r="K47" s="1227"/>
      <c r="L47" s="1227"/>
      <c r="M47" s="1227"/>
      <c r="N47" s="1227"/>
      <c r="O47" s="1226"/>
    </row>
    <row r="48" spans="2:17" ht="13.5">
      <c r="B48" s="250"/>
      <c r="C48" s="246"/>
      <c r="D48" s="246"/>
      <c r="E48" s="246"/>
      <c r="F48" s="246"/>
      <c r="G48" s="246"/>
      <c r="H48" s="1248"/>
      <c r="I48" s="1248"/>
      <c r="J48" s="1248"/>
    </row>
    <row r="49" spans="1:17" ht="13.5">
      <c r="B49" s="250"/>
      <c r="C49" s="246"/>
      <c r="D49" s="246"/>
      <c r="E49" s="246"/>
      <c r="F49" s="246"/>
      <c r="G49" s="245" t="s">
        <v>570</v>
      </c>
    </row>
    <row r="50" spans="1:17" ht="13.5">
      <c r="B50" s="250"/>
      <c r="C50" s="246"/>
      <c r="D50" s="246"/>
      <c r="E50" s="246"/>
      <c r="F50" s="246"/>
      <c r="G50" s="1219"/>
      <c r="H50" s="1218"/>
      <c r="I50" s="1218"/>
      <c r="J50" s="1217"/>
      <c r="K50" s="1216" t="s">
        <v>529</v>
      </c>
      <c r="L50" s="1216" t="s">
        <v>530</v>
      </c>
      <c r="M50" s="1216" t="s">
        <v>531</v>
      </c>
      <c r="N50" s="1216" t="s">
        <v>532</v>
      </c>
      <c r="O50" s="1216" t="s">
        <v>533</v>
      </c>
    </row>
    <row r="51" spans="1:17" ht="13.5">
      <c r="B51" s="250"/>
      <c r="C51" s="246"/>
      <c r="D51" s="246"/>
      <c r="E51" s="246"/>
      <c r="F51" s="246"/>
      <c r="G51" s="1215" t="s">
        <v>563</v>
      </c>
      <c r="H51" s="1214"/>
      <c r="I51" s="1213" t="s">
        <v>561</v>
      </c>
      <c r="J51" s="1213"/>
      <c r="K51" s="1247"/>
      <c r="L51" s="1247"/>
      <c r="M51" s="1247"/>
      <c r="N51" s="1247"/>
      <c r="O51" s="1247"/>
    </row>
    <row r="52" spans="1:17" ht="13.5">
      <c r="B52" s="250"/>
      <c r="C52" s="246"/>
      <c r="D52" s="246"/>
      <c r="E52" s="246"/>
      <c r="F52" s="246"/>
      <c r="G52" s="1211"/>
      <c r="H52" s="1210"/>
      <c r="I52" s="1212"/>
      <c r="J52" s="1212"/>
      <c r="K52" s="1201"/>
      <c r="L52" s="1201"/>
      <c r="M52" s="1201"/>
      <c r="N52" s="1201"/>
      <c r="O52" s="1201"/>
    </row>
    <row r="53" spans="1:17" ht="13.5">
      <c r="A53" s="1238"/>
      <c r="B53" s="250"/>
      <c r="C53" s="246"/>
      <c r="D53" s="246"/>
      <c r="E53" s="246"/>
      <c r="F53" s="246"/>
      <c r="G53" s="1211"/>
      <c r="H53" s="1210"/>
      <c r="I53" s="1203" t="s">
        <v>569</v>
      </c>
      <c r="J53" s="1203"/>
      <c r="K53" s="1246"/>
      <c r="L53" s="1246"/>
      <c r="M53" s="1246"/>
      <c r="N53" s="1246"/>
      <c r="O53" s="1246"/>
    </row>
    <row r="54" spans="1:17" ht="13.5">
      <c r="A54" s="1238"/>
      <c r="B54" s="250"/>
      <c r="C54" s="246"/>
      <c r="D54" s="246"/>
      <c r="E54" s="246"/>
      <c r="F54" s="246"/>
      <c r="G54" s="1208"/>
      <c r="H54" s="1207"/>
      <c r="I54" s="1203"/>
      <c r="J54" s="1203"/>
      <c r="K54" s="1206"/>
      <c r="L54" s="1206"/>
      <c r="M54" s="1206"/>
      <c r="N54" s="1206"/>
      <c r="O54" s="1206"/>
    </row>
    <row r="55" spans="1:17" ht="13.5">
      <c r="A55" s="1238"/>
      <c r="B55" s="250"/>
      <c r="C55" s="246"/>
      <c r="D55" s="246"/>
      <c r="E55" s="246"/>
      <c r="F55" s="246"/>
      <c r="G55" s="1205" t="s">
        <v>562</v>
      </c>
      <c r="H55" s="1204"/>
      <c r="I55" s="1203" t="s">
        <v>561</v>
      </c>
      <c r="J55" s="1203"/>
      <c r="K55" s="1247"/>
      <c r="L55" s="1247"/>
      <c r="M55" s="1247"/>
      <c r="N55" s="1247"/>
      <c r="O55" s="1247"/>
    </row>
    <row r="56" spans="1:17" ht="13.5">
      <c r="A56" s="1238"/>
      <c r="B56" s="250"/>
      <c r="C56" s="246"/>
      <c r="D56" s="246"/>
      <c r="E56" s="246"/>
      <c r="F56" s="246"/>
      <c r="G56" s="1200"/>
      <c r="H56" s="1199"/>
      <c r="I56" s="1203"/>
      <c r="J56" s="1203"/>
      <c r="K56" s="1201"/>
      <c r="L56" s="1201"/>
      <c r="M56" s="1201"/>
      <c r="N56" s="1201"/>
      <c r="O56" s="1201"/>
    </row>
    <row r="57" spans="1:17" s="1238" customFormat="1" ht="13.5">
      <c r="B57" s="1239"/>
      <c r="C57" s="1235"/>
      <c r="D57" s="1235"/>
      <c r="E57" s="1235"/>
      <c r="F57" s="1235"/>
      <c r="G57" s="1200"/>
      <c r="H57" s="1199"/>
      <c r="I57" s="1195" t="s">
        <v>568</v>
      </c>
      <c r="J57" s="1195"/>
      <c r="K57" s="1246"/>
      <c r="L57" s="1246"/>
      <c r="M57" s="1246"/>
      <c r="N57" s="1246"/>
      <c r="O57" s="1246"/>
      <c r="P57" s="1244"/>
      <c r="Q57" s="1239"/>
    </row>
    <row r="58" spans="1:17" s="1238" customFormat="1" ht="13.5">
      <c r="A58" s="245"/>
      <c r="B58" s="1239"/>
      <c r="C58" s="1235"/>
      <c r="D58" s="1235"/>
      <c r="E58" s="1235"/>
      <c r="F58" s="1235"/>
      <c r="G58" s="1197"/>
      <c r="H58" s="1196"/>
      <c r="I58" s="1195"/>
      <c r="J58" s="1195"/>
      <c r="K58" s="1206"/>
      <c r="L58" s="1206"/>
      <c r="M58" s="1206"/>
      <c r="N58" s="1206"/>
      <c r="O58" s="1206"/>
      <c r="P58" s="1244"/>
      <c r="Q58" s="1239"/>
    </row>
    <row r="59" spans="1:17" s="1238" customFormat="1" ht="13.5">
      <c r="A59" s="245"/>
      <c r="B59" s="1239"/>
      <c r="C59" s="1235"/>
      <c r="D59" s="1235"/>
      <c r="E59" s="1235"/>
      <c r="F59" s="1235"/>
      <c r="G59" s="1235"/>
      <c r="H59" s="1235"/>
      <c r="I59" s="1235"/>
      <c r="J59" s="1235"/>
      <c r="K59" s="1245"/>
      <c r="L59" s="1245"/>
      <c r="M59" s="1245"/>
      <c r="N59" s="1245"/>
      <c r="O59" s="1245"/>
      <c r="P59" s="1244"/>
      <c r="Q59" s="1239"/>
    </row>
    <row r="60" spans="1:17" s="1238" customFormat="1" ht="13.5">
      <c r="A60" s="245"/>
      <c r="B60" s="1239"/>
      <c r="C60" s="1235"/>
      <c r="D60" s="1235"/>
      <c r="E60" s="1235"/>
      <c r="F60" s="1235"/>
      <c r="G60" s="1235"/>
      <c r="H60" s="1235"/>
      <c r="I60" s="1235"/>
      <c r="J60" s="1235"/>
      <c r="K60" s="1245"/>
      <c r="L60" s="1245"/>
      <c r="M60" s="1245"/>
      <c r="N60" s="1245"/>
      <c r="O60" s="1245"/>
      <c r="P60" s="1244"/>
      <c r="Q60" s="1239"/>
    </row>
    <row r="61" spans="1:17" s="1238" customFormat="1" ht="13.5">
      <c r="A61" s="245"/>
      <c r="B61" s="1243"/>
      <c r="C61" s="1242"/>
      <c r="D61" s="1242"/>
      <c r="E61" s="1242"/>
      <c r="F61" s="1242"/>
      <c r="G61" s="1242"/>
      <c r="H61" s="1242"/>
      <c r="I61" s="1242"/>
      <c r="J61" s="1242"/>
      <c r="K61" s="1242"/>
      <c r="L61" s="1242"/>
      <c r="M61" s="1241"/>
      <c r="N61" s="1241"/>
      <c r="O61" s="1241"/>
      <c r="P61" s="1240"/>
      <c r="Q61" s="1239"/>
    </row>
    <row r="62" spans="1:17" ht="13.5">
      <c r="B62" s="1237"/>
      <c r="C62" s="1237"/>
      <c r="D62" s="1237"/>
      <c r="E62" s="1237"/>
      <c r="F62" s="1237"/>
      <c r="G62" s="1237"/>
      <c r="H62" s="1237"/>
      <c r="I62" s="1237"/>
      <c r="J62" s="1237"/>
      <c r="K62" s="1237"/>
      <c r="L62" s="1237"/>
      <c r="M62" s="1237"/>
      <c r="N62" s="1237"/>
      <c r="O62" s="1237"/>
      <c r="P62" s="1237"/>
      <c r="Q62" s="246"/>
    </row>
    <row r="63" spans="1:17" ht="17.25">
      <c r="B63" s="309" t="s">
        <v>567</v>
      </c>
      <c r="C63" s="246"/>
      <c r="D63" s="246"/>
      <c r="E63" s="246"/>
      <c r="F63" s="246"/>
      <c r="G63" s="246"/>
      <c r="H63" s="246"/>
      <c r="I63" s="246"/>
      <c r="J63" s="246"/>
      <c r="K63" s="246"/>
      <c r="L63" s="246"/>
      <c r="M63" s="246"/>
      <c r="N63" s="246"/>
      <c r="O63" s="246"/>
    </row>
    <row r="64" spans="1:17" ht="13.5">
      <c r="B64" s="250"/>
      <c r="C64" s="246"/>
      <c r="D64" s="246"/>
      <c r="E64" s="246"/>
      <c r="F64" s="246"/>
      <c r="G64" s="1236" t="s">
        <v>566</v>
      </c>
      <c r="I64" s="1235"/>
      <c r="J64" s="1235"/>
      <c r="K64" s="1235"/>
      <c r="L64" s="246"/>
      <c r="M64" s="246"/>
      <c r="N64" s="246"/>
      <c r="O64" s="246"/>
    </row>
    <row r="65" spans="2:30" ht="13.5">
      <c r="B65" s="250"/>
      <c r="C65" s="246"/>
      <c r="D65" s="246"/>
      <c r="E65" s="246"/>
      <c r="F65" s="246"/>
      <c r="G65" s="1234" t="s">
        <v>565</v>
      </c>
      <c r="H65" s="1233"/>
      <c r="I65" s="1233"/>
      <c r="J65" s="1233"/>
      <c r="K65" s="1233"/>
      <c r="L65" s="1233"/>
      <c r="M65" s="1233"/>
      <c r="N65" s="1233"/>
      <c r="O65" s="1232"/>
    </row>
    <row r="66" spans="2:30" ht="13.5">
      <c r="B66" s="250"/>
      <c r="C66" s="246"/>
      <c r="D66" s="246"/>
      <c r="E66" s="246"/>
      <c r="F66" s="246"/>
      <c r="G66" s="1231"/>
      <c r="H66" s="1230"/>
      <c r="I66" s="1230"/>
      <c r="J66" s="1230"/>
      <c r="K66" s="1230"/>
      <c r="L66" s="1230"/>
      <c r="M66" s="1230"/>
      <c r="N66" s="1230"/>
      <c r="O66" s="1229"/>
    </row>
    <row r="67" spans="2:30" ht="13.5">
      <c r="B67" s="250"/>
      <c r="C67" s="246"/>
      <c r="D67" s="246"/>
      <c r="E67" s="246"/>
      <c r="F67" s="246"/>
      <c r="G67" s="1231"/>
      <c r="H67" s="1230"/>
      <c r="I67" s="1230"/>
      <c r="J67" s="1230"/>
      <c r="K67" s="1230"/>
      <c r="L67" s="1230"/>
      <c r="M67" s="1230"/>
      <c r="N67" s="1230"/>
      <c r="O67" s="1229"/>
    </row>
    <row r="68" spans="2:30" ht="13.5">
      <c r="B68" s="250"/>
      <c r="C68" s="246"/>
      <c r="D68" s="246"/>
      <c r="E68" s="246"/>
      <c r="F68" s="246"/>
      <c r="G68" s="1231"/>
      <c r="H68" s="1230"/>
      <c r="I68" s="1230"/>
      <c r="J68" s="1230"/>
      <c r="K68" s="1230"/>
      <c r="L68" s="1230"/>
      <c r="M68" s="1230"/>
      <c r="N68" s="1230"/>
      <c r="O68" s="1229"/>
    </row>
    <row r="69" spans="2:30" ht="13.5">
      <c r="B69" s="250"/>
      <c r="C69" s="246"/>
      <c r="D69" s="246"/>
      <c r="E69" s="246"/>
      <c r="F69" s="246"/>
      <c r="G69" s="1228"/>
      <c r="H69" s="1227"/>
      <c r="I69" s="1227"/>
      <c r="J69" s="1227"/>
      <c r="K69" s="1227"/>
      <c r="L69" s="1227"/>
      <c r="M69" s="1227"/>
      <c r="N69" s="1227"/>
      <c r="O69" s="1226"/>
    </row>
    <row r="70" spans="2:30" ht="13.5">
      <c r="B70" s="250"/>
      <c r="C70" s="246"/>
      <c r="D70" s="246"/>
      <c r="E70" s="246"/>
      <c r="F70" s="246"/>
      <c r="G70" s="246"/>
      <c r="H70" s="1225"/>
      <c r="I70" s="1225"/>
      <c r="J70" s="1222"/>
      <c r="K70" s="1222"/>
      <c r="L70" s="1221"/>
      <c r="M70" s="1222"/>
      <c r="N70" s="1221"/>
      <c r="O70" s="1220"/>
    </row>
    <row r="71" spans="2:30" ht="13.5">
      <c r="B71" s="250"/>
      <c r="C71" s="246"/>
      <c r="D71" s="246"/>
      <c r="E71" s="246"/>
      <c r="F71" s="246"/>
      <c r="G71" s="1224" t="s">
        <v>564</v>
      </c>
      <c r="I71" s="1223"/>
      <c r="J71" s="1222"/>
      <c r="K71" s="1222"/>
      <c r="L71" s="1221"/>
      <c r="M71" s="1222"/>
      <c r="N71" s="1221"/>
      <c r="O71" s="1220"/>
    </row>
    <row r="72" spans="2:30" ht="13.5">
      <c r="B72" s="250"/>
      <c r="C72" s="246"/>
      <c r="D72" s="246"/>
      <c r="E72" s="246"/>
      <c r="F72" s="246"/>
      <c r="G72" s="1219"/>
      <c r="H72" s="1218"/>
      <c r="I72" s="1218"/>
      <c r="J72" s="1217"/>
      <c r="K72" s="1216" t="s">
        <v>529</v>
      </c>
      <c r="L72" s="1216" t="s">
        <v>530</v>
      </c>
      <c r="M72" s="1216" t="s">
        <v>531</v>
      </c>
      <c r="N72" s="1216" t="s">
        <v>532</v>
      </c>
      <c r="O72" s="1216" t="s">
        <v>533</v>
      </c>
    </row>
    <row r="73" spans="2:30" ht="13.5">
      <c r="B73" s="250"/>
      <c r="C73" s="246"/>
      <c r="D73" s="246"/>
      <c r="E73" s="246"/>
      <c r="F73" s="246"/>
      <c r="G73" s="1215" t="s">
        <v>563</v>
      </c>
      <c r="H73" s="1214"/>
      <c r="I73" s="1213" t="s">
        <v>561</v>
      </c>
      <c r="J73" s="1213"/>
      <c r="K73" s="1202"/>
      <c r="L73" s="1202"/>
      <c r="M73" s="1201"/>
      <c r="N73" s="1201"/>
      <c r="O73" s="1201"/>
      <c r="S73" s="245">
        <v>9.9</v>
      </c>
    </row>
    <row r="74" spans="2:30" ht="13.5">
      <c r="B74" s="250"/>
      <c r="C74" s="246"/>
      <c r="D74" s="246"/>
      <c r="E74" s="246"/>
      <c r="F74" s="246"/>
      <c r="G74" s="1211"/>
      <c r="H74" s="1210"/>
      <c r="I74" s="1212"/>
      <c r="J74" s="1212"/>
      <c r="K74" s="1202"/>
      <c r="L74" s="1202"/>
      <c r="M74" s="1201"/>
      <c r="N74" s="1201"/>
      <c r="O74" s="1201"/>
    </row>
    <row r="75" spans="2:30" ht="13.5">
      <c r="B75" s="250"/>
      <c r="C75" s="246"/>
      <c r="D75" s="246"/>
      <c r="E75" s="246"/>
      <c r="F75" s="246"/>
      <c r="G75" s="1211"/>
      <c r="H75" s="1210"/>
      <c r="I75" s="1203" t="s">
        <v>560</v>
      </c>
      <c r="J75" s="1203"/>
      <c r="K75" s="1209">
        <v>7.5</v>
      </c>
      <c r="L75" s="1209">
        <v>6.4</v>
      </c>
      <c r="M75" s="1209">
        <v>5</v>
      </c>
      <c r="N75" s="1209">
        <v>4.8</v>
      </c>
      <c r="O75" s="1209">
        <v>4.5</v>
      </c>
      <c r="U75" s="245">
        <v>81.2</v>
      </c>
      <c r="W75" s="245">
        <v>87.2</v>
      </c>
      <c r="Y75" s="245">
        <v>99.8</v>
      </c>
      <c r="AA75" s="245">
        <v>109.5</v>
      </c>
      <c r="AC75" s="245">
        <v>115.2</v>
      </c>
    </row>
    <row r="76" spans="2:30" ht="13.5">
      <c r="B76" s="250"/>
      <c r="C76" s="246"/>
      <c r="D76" s="246"/>
      <c r="E76" s="246"/>
      <c r="F76" s="246"/>
      <c r="G76" s="1208"/>
      <c r="H76" s="1207"/>
      <c r="I76" s="1203"/>
      <c r="J76" s="1203"/>
      <c r="K76" s="1206"/>
      <c r="L76" s="1206"/>
      <c r="M76" s="1206"/>
      <c r="N76" s="1206"/>
      <c r="O76" s="1206"/>
    </row>
    <row r="77" spans="2:30" ht="13.5">
      <c r="B77" s="250"/>
      <c r="C77" s="246"/>
      <c r="D77" s="246"/>
      <c r="E77" s="246"/>
      <c r="F77" s="246"/>
      <c r="G77" s="1205" t="s">
        <v>562</v>
      </c>
      <c r="H77" s="1204"/>
      <c r="I77" s="1203" t="s">
        <v>561</v>
      </c>
      <c r="J77" s="1203"/>
      <c r="K77" s="1202">
        <v>30.7</v>
      </c>
      <c r="L77" s="1202">
        <v>22.3</v>
      </c>
      <c r="M77" s="1201">
        <v>20.3</v>
      </c>
      <c r="N77" s="1201">
        <v>13</v>
      </c>
      <c r="O77" s="1201">
        <v>15.5</v>
      </c>
      <c r="R77" s="245">
        <v>12.3</v>
      </c>
      <c r="T77" s="245">
        <v>11.1</v>
      </c>
    </row>
    <row r="78" spans="2:30" ht="13.5">
      <c r="B78" s="250"/>
      <c r="C78" s="246"/>
      <c r="D78" s="246"/>
      <c r="E78" s="246"/>
      <c r="F78" s="246"/>
      <c r="G78" s="1200"/>
      <c r="H78" s="1199"/>
      <c r="I78" s="1203"/>
      <c r="J78" s="1203"/>
      <c r="K78" s="1202"/>
      <c r="L78" s="1202"/>
      <c r="M78" s="1201"/>
      <c r="N78" s="1201"/>
      <c r="O78" s="1201"/>
    </row>
    <row r="79" spans="2:30" ht="13.5">
      <c r="B79" s="250"/>
      <c r="C79" s="246"/>
      <c r="D79" s="246"/>
      <c r="E79" s="246"/>
      <c r="F79" s="246"/>
      <c r="G79" s="1200"/>
      <c r="H79" s="1199"/>
      <c r="I79" s="1198" t="s">
        <v>560</v>
      </c>
      <c r="J79" s="1195"/>
      <c r="K79" s="1194">
        <v>9.1999999999999993</v>
      </c>
      <c r="L79" s="1194">
        <v>8.5</v>
      </c>
      <c r="M79" s="1194">
        <v>7.7</v>
      </c>
      <c r="N79" s="1194">
        <v>6.8</v>
      </c>
      <c r="O79" s="1194">
        <v>6.6</v>
      </c>
      <c r="V79" s="245">
        <v>53.5</v>
      </c>
      <c r="X79" s="245">
        <v>48.2</v>
      </c>
      <c r="Z79" s="245">
        <v>34.200000000000003</v>
      </c>
      <c r="AB79" s="245">
        <v>30.3</v>
      </c>
      <c r="AD79" s="245">
        <v>28.9</v>
      </c>
    </row>
    <row r="80" spans="2:30" ht="13.5">
      <c r="B80" s="250"/>
      <c r="C80" s="246"/>
      <c r="D80" s="246"/>
      <c r="E80" s="246"/>
      <c r="F80" s="246"/>
      <c r="G80" s="1197"/>
      <c r="H80" s="1196"/>
      <c r="I80" s="1195"/>
      <c r="J80" s="1195"/>
      <c r="K80" s="1194"/>
      <c r="L80" s="1194"/>
      <c r="M80" s="1194"/>
      <c r="N80" s="1194"/>
      <c r="O80" s="1194"/>
    </row>
    <row r="81" spans="2:17" ht="13.5">
      <c r="B81" s="250"/>
      <c r="C81" s="246"/>
      <c r="D81" s="246"/>
      <c r="E81" s="246"/>
      <c r="F81" s="246"/>
      <c r="G81" s="246"/>
      <c r="H81" s="246"/>
      <c r="I81" s="246"/>
      <c r="J81" s="246"/>
      <c r="K81" s="1193"/>
      <c r="L81" s="246"/>
      <c r="M81" s="246"/>
      <c r="N81" s="246"/>
      <c r="O81" s="246"/>
    </row>
    <row r="82" spans="2:17" ht="17.25">
      <c r="B82" s="250"/>
      <c r="C82" s="246"/>
      <c r="D82" s="246"/>
      <c r="E82" s="246"/>
      <c r="F82" s="246"/>
      <c r="G82" s="246"/>
      <c r="H82" s="246"/>
      <c r="I82" s="246"/>
      <c r="J82" s="246"/>
      <c r="K82" s="1192"/>
      <c r="L82" s="1192"/>
      <c r="M82" s="1192"/>
      <c r="N82" s="1192"/>
      <c r="O82" s="119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1191"/>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L71" sqref="L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L71" sqref="L7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528</v>
      </c>
      <c r="G2" s="113"/>
      <c r="H2" s="114"/>
    </row>
    <row r="3" spans="1:8">
      <c r="A3" s="110" t="s">
        <v>521</v>
      </c>
      <c r="B3" s="115"/>
      <c r="C3" s="116"/>
      <c r="D3" s="117">
        <v>16098</v>
      </c>
      <c r="E3" s="118"/>
      <c r="F3" s="119">
        <v>46819</v>
      </c>
      <c r="G3" s="120"/>
      <c r="H3" s="121"/>
    </row>
    <row r="4" spans="1:8">
      <c r="A4" s="122"/>
      <c r="B4" s="123"/>
      <c r="C4" s="124"/>
      <c r="D4" s="125">
        <v>14907</v>
      </c>
      <c r="E4" s="126"/>
      <c r="F4" s="127">
        <v>24121</v>
      </c>
      <c r="G4" s="128"/>
      <c r="H4" s="129"/>
    </row>
    <row r="5" spans="1:8">
      <c r="A5" s="110" t="s">
        <v>523</v>
      </c>
      <c r="B5" s="115"/>
      <c r="C5" s="116"/>
      <c r="D5" s="117">
        <v>39921</v>
      </c>
      <c r="E5" s="118"/>
      <c r="F5" s="119">
        <v>53270</v>
      </c>
      <c r="G5" s="120"/>
      <c r="H5" s="121"/>
    </row>
    <row r="6" spans="1:8">
      <c r="A6" s="122"/>
      <c r="B6" s="123"/>
      <c r="C6" s="124"/>
      <c r="D6" s="125">
        <v>32477</v>
      </c>
      <c r="E6" s="126"/>
      <c r="F6" s="127">
        <v>24316</v>
      </c>
      <c r="G6" s="128"/>
      <c r="H6" s="129"/>
    </row>
    <row r="7" spans="1:8">
      <c r="A7" s="110" t="s">
        <v>524</v>
      </c>
      <c r="B7" s="115"/>
      <c r="C7" s="116"/>
      <c r="D7" s="117">
        <v>48638</v>
      </c>
      <c r="E7" s="118"/>
      <c r="F7" s="119">
        <v>53292</v>
      </c>
      <c r="G7" s="120"/>
      <c r="H7" s="121"/>
    </row>
    <row r="8" spans="1:8">
      <c r="A8" s="122"/>
      <c r="B8" s="123"/>
      <c r="C8" s="124"/>
      <c r="D8" s="125">
        <v>34073</v>
      </c>
      <c r="E8" s="126"/>
      <c r="F8" s="127">
        <v>28900</v>
      </c>
      <c r="G8" s="128"/>
      <c r="H8" s="129"/>
    </row>
    <row r="9" spans="1:8">
      <c r="A9" s="110" t="s">
        <v>525</v>
      </c>
      <c r="B9" s="115"/>
      <c r="C9" s="116"/>
      <c r="D9" s="117">
        <v>47370</v>
      </c>
      <c r="E9" s="118"/>
      <c r="F9" s="119">
        <v>49919</v>
      </c>
      <c r="G9" s="120"/>
      <c r="H9" s="121"/>
    </row>
    <row r="10" spans="1:8">
      <c r="A10" s="122"/>
      <c r="B10" s="123"/>
      <c r="C10" s="124"/>
      <c r="D10" s="125">
        <v>25110</v>
      </c>
      <c r="E10" s="126"/>
      <c r="F10" s="127">
        <v>26398</v>
      </c>
      <c r="G10" s="128"/>
      <c r="H10" s="129"/>
    </row>
    <row r="11" spans="1:8">
      <c r="A11" s="110" t="s">
        <v>526</v>
      </c>
      <c r="B11" s="115"/>
      <c r="C11" s="116"/>
      <c r="D11" s="117">
        <v>24864</v>
      </c>
      <c r="E11" s="118"/>
      <c r="F11" s="119">
        <v>57122</v>
      </c>
      <c r="G11" s="120"/>
      <c r="H11" s="121"/>
    </row>
    <row r="12" spans="1:8">
      <c r="A12" s="122"/>
      <c r="B12" s="123"/>
      <c r="C12" s="130"/>
      <c r="D12" s="125">
        <v>16919</v>
      </c>
      <c r="E12" s="126"/>
      <c r="F12" s="127">
        <v>36191</v>
      </c>
      <c r="G12" s="128"/>
      <c r="H12" s="129"/>
    </row>
    <row r="13" spans="1:8">
      <c r="A13" s="110"/>
      <c r="B13" s="115"/>
      <c r="C13" s="131"/>
      <c r="D13" s="132">
        <v>35378</v>
      </c>
      <c r="E13" s="133"/>
      <c r="F13" s="134">
        <v>52084</v>
      </c>
      <c r="G13" s="135"/>
      <c r="H13" s="121"/>
    </row>
    <row r="14" spans="1:8">
      <c r="A14" s="122"/>
      <c r="B14" s="123"/>
      <c r="C14" s="124"/>
      <c r="D14" s="125">
        <v>24697</v>
      </c>
      <c r="E14" s="126"/>
      <c r="F14" s="127">
        <v>27985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5.81</v>
      </c>
      <c r="C19" s="136">
        <f>ROUND(VALUE(SUBSTITUTE(実質収支比率等に係る経年分析!G$48,"▲","-")),2)</f>
        <v>12.57</v>
      </c>
      <c r="D19" s="136">
        <f>ROUND(VALUE(SUBSTITUTE(実質収支比率等に係る経年分析!H$48,"▲","-")),2)</f>
        <v>4</v>
      </c>
      <c r="E19" s="136">
        <f>ROUND(VALUE(SUBSTITUTE(実質収支比率等に係る経年分析!I$48,"▲","-")),2)</f>
        <v>5</v>
      </c>
      <c r="F19" s="136">
        <f>ROUND(VALUE(SUBSTITUTE(実質収支比率等に係る経年分析!J$48,"▲","-")),2)</f>
        <v>5.37</v>
      </c>
    </row>
    <row r="20" spans="1:11">
      <c r="A20" s="136" t="s">
        <v>43</v>
      </c>
      <c r="B20" s="136">
        <f>ROUND(VALUE(SUBSTITUTE(実質収支比率等に係る経年分析!F$47,"▲","-")),2)</f>
        <v>17.260000000000002</v>
      </c>
      <c r="C20" s="136">
        <f>ROUND(VALUE(SUBSTITUTE(実質収支比率等に係る経年分析!G$47,"▲","-")),2)</f>
        <v>18.16</v>
      </c>
      <c r="D20" s="136">
        <f>ROUND(VALUE(SUBSTITUTE(実質収支比率等に係る経年分析!H$47,"▲","-")),2)</f>
        <v>19.670000000000002</v>
      </c>
      <c r="E20" s="136">
        <f>ROUND(VALUE(SUBSTITUTE(実質収支比率等に係る経年分析!I$47,"▲","-")),2)</f>
        <v>19.27</v>
      </c>
      <c r="F20" s="136">
        <f>ROUND(VALUE(SUBSTITUTE(実質収支比率等に係る経年分析!J$47,"▲","-")),2)</f>
        <v>21.62</v>
      </c>
    </row>
    <row r="21" spans="1:11">
      <c r="A21" s="136" t="s">
        <v>44</v>
      </c>
      <c r="B21" s="136">
        <f>IF(ISNUMBER(VALUE(SUBSTITUTE(実質収支比率等に係る経年分析!F$49,"▲","-"))),ROUND(VALUE(SUBSTITUTE(実質収支比率等に係る経年分析!F$49,"▲","-")),2),NA())</f>
        <v>5.05</v>
      </c>
      <c r="C21" s="136">
        <f>IF(ISNUMBER(VALUE(SUBSTITUTE(実質収支比率等に係る経年分析!G$49,"▲","-"))),ROUND(VALUE(SUBSTITUTE(実質収支比率等に係る経年分析!G$49,"▲","-")),2),NA())</f>
        <v>7.86</v>
      </c>
      <c r="D21" s="136">
        <f>IF(ISNUMBER(VALUE(SUBSTITUTE(実質収支比率等に係る経年分析!H$49,"▲","-"))),ROUND(VALUE(SUBSTITUTE(実質収支比率等に係る経年分析!H$49,"▲","-")),2),NA())</f>
        <v>-6.99</v>
      </c>
      <c r="E21" s="136">
        <f>IF(ISNUMBER(VALUE(SUBSTITUTE(実質収支比率等に係る経年分析!I$49,"▲","-"))),ROUND(VALUE(SUBSTITUTE(実質収支比率等に係る経年分析!I$49,"▲","-")),2),NA())</f>
        <v>1.08</v>
      </c>
      <c r="F21" s="136">
        <f>IF(ISNUMBER(VALUE(SUBSTITUTE(実質収支比率等に係る経年分析!J$49,"▲","-"))),ROUND(VALUE(SUBSTITUTE(実質収支比率等に係る経年分析!J$49,"▲","-")),2),NA())</f>
        <v>2.4500000000000002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高根沢町宝積寺駅西第一土地区画整理事業特別会計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高根沢町後期高齢者医療特別会計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高根沢町農業集落排水事業特別会計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c r="A32" s="137" t="str">
        <f>IF(連結実質赤字比率に係る赤字・黒字の構成分析!C$38="",NA(),連結実質赤字比率に係る赤字・黒字の構成分析!C$38)</f>
        <v>高根沢町公共下水道事業特別会計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c r="A33" s="137" t="str">
        <f>IF(連結実質赤字比率に係る赤字・黒字の構成分析!C$37="",NA(),連結実質赤字比率に係る赤字・黒字の構成分析!C$37)</f>
        <v>高根沢町介護保険特別会計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0.59</v>
      </c>
    </row>
    <row r="34" spans="1:16">
      <c r="A34" s="137" t="str">
        <f>IF(連結実質赤字比率に係る赤字・黒字の構成分析!C$36="",NA(),連結実質赤字比率に係る赤字・黒字の構成分析!C$36)</f>
        <v>高根沢町国民健康保険特別会計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1.1200000000000001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5.38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4.9400000000000004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v>
      </c>
    </row>
    <row r="36" spans="1:16">
      <c r="A36" s="137" t="str">
        <f>IF(連結実質赤字比率に係る赤字・黒字の構成分析!C$34="",NA(),連結実質赤字比率に係る赤字・黒字の構成分析!C$34)</f>
        <v>高根沢町水道事業会計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14.33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14.61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803</v>
      </c>
      <c r="E42" s="138"/>
      <c r="F42" s="138"/>
      <c r="G42" s="138">
        <f>'実質公債費比率（分子）の構造'!L$52</f>
        <v>788</v>
      </c>
      <c r="H42" s="138"/>
      <c r="I42" s="138"/>
      <c r="J42" s="138">
        <f>'実質公債費比率（分子）の構造'!M$52</f>
        <v>824</v>
      </c>
      <c r="K42" s="138"/>
      <c r="L42" s="138"/>
      <c r="M42" s="138">
        <f>'実質公債費比率（分子）の構造'!N$52</f>
        <v>791</v>
      </c>
      <c r="N42" s="138"/>
      <c r="O42" s="138"/>
      <c r="P42" s="138">
        <f>'実質公債費比率（分子）の構造'!O$52</f>
        <v>840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5</v>
      </c>
      <c r="C44" s="138"/>
      <c r="D44" s="138"/>
      <c r="E44" s="138">
        <f>'実質公債費比率（分子）の構造'!L$50</f>
        <v>4</v>
      </c>
      <c r="F44" s="138"/>
      <c r="G44" s="138"/>
      <c r="H44" s="138">
        <f>'実質公債費比率（分子）の構造'!M$50</f>
        <v>3</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76</v>
      </c>
      <c r="C45" s="138"/>
      <c r="D45" s="138"/>
      <c r="E45" s="138">
        <f>'実質公債費比率（分子）の構造'!L$49</f>
        <v>31</v>
      </c>
      <c r="F45" s="138"/>
      <c r="G45" s="138"/>
      <c r="H45" s="138">
        <f>'実質公債費比率（分子）の構造'!M$49</f>
        <v>32</v>
      </c>
      <c r="I45" s="138"/>
      <c r="J45" s="138"/>
      <c r="K45" s="138">
        <f>'実質公債費比率（分子）の構造'!N$49</f>
        <v>36</v>
      </c>
      <c r="L45" s="138"/>
      <c r="M45" s="138"/>
      <c r="N45" s="138">
        <f>'実質公債費比率（分子）の構造'!O$49</f>
        <v>31</v>
      </c>
      <c r="O45" s="138"/>
      <c r="P45" s="138"/>
    </row>
    <row r="46" spans="1:16">
      <c r="A46" s="138" t="s">
        <v>55</v>
      </c>
      <c r="B46" s="138">
        <f>'実質公債費比率（分子）の構造'!K$48</f>
        <v>316</v>
      </c>
      <c r="C46" s="138"/>
      <c r="D46" s="138"/>
      <c r="E46" s="138">
        <f>'実質公債費比率（分子）の構造'!L$48</f>
        <v>348</v>
      </c>
      <c r="F46" s="138"/>
      <c r="G46" s="138"/>
      <c r="H46" s="138">
        <f>'実質公債費比率（分子）の構造'!M$48</f>
        <v>340</v>
      </c>
      <c r="I46" s="138"/>
      <c r="J46" s="138"/>
      <c r="K46" s="138">
        <f>'実質公債費比率（分子）の構造'!N$48</f>
        <v>341</v>
      </c>
      <c r="L46" s="138"/>
      <c r="M46" s="138"/>
      <c r="N46" s="138">
        <f>'実質公債費比率（分子）の構造'!O$48</f>
        <v>350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706</v>
      </c>
      <c r="C49" s="138"/>
      <c r="D49" s="138"/>
      <c r="E49" s="138">
        <f>'実質公債費比率（分子）の構造'!L$45</f>
        <v>702</v>
      </c>
      <c r="F49" s="138"/>
      <c r="G49" s="138"/>
      <c r="H49" s="138">
        <f>'実質公債費比率（分子）の構造'!M$45</f>
        <v>693</v>
      </c>
      <c r="I49" s="138"/>
      <c r="J49" s="138"/>
      <c r="K49" s="138">
        <f>'実質公債費比率（分子）の構造'!N$45</f>
        <v>688</v>
      </c>
      <c r="L49" s="138"/>
      <c r="M49" s="138"/>
      <c r="N49" s="138">
        <f>'実質公債費比率（分子）の構造'!O$45</f>
        <v>705</v>
      </c>
      <c r="O49" s="138"/>
      <c r="P49" s="138"/>
    </row>
    <row r="50" spans="1:16">
      <c r="A50" s="138" t="s">
        <v>59</v>
      </c>
      <c r="B50" s="138" t="e">
        <f>NA()</f>
        <v>#N/A</v>
      </c>
      <c r="C50" s="138">
        <f>IF(ISNUMBER('実質公債費比率（分子）の構造'!K$53),'実質公債費比率（分子）の構造'!K$53,NA())</f>
        <v>300</v>
      </c>
      <c r="D50" s="138" t="e">
        <f>NA()</f>
        <v>#N/A</v>
      </c>
      <c r="E50" s="138" t="e">
        <f>NA()</f>
        <v>#N/A</v>
      </c>
      <c r="F50" s="138">
        <f>IF(ISNUMBER('実質公債費比率（分子）の構造'!L$53),'実質公債費比率（分子）の構造'!L$53,NA())</f>
        <v>297</v>
      </c>
      <c r="G50" s="138" t="e">
        <f>NA()</f>
        <v>#N/A</v>
      </c>
      <c r="H50" s="138" t="e">
        <f>NA()</f>
        <v>#N/A</v>
      </c>
      <c r="I50" s="138">
        <f>IF(ISNUMBER('実質公債費比率（分子）の構造'!M$53),'実質公債費比率（分子）の構造'!M$53,NA())</f>
        <v>244</v>
      </c>
      <c r="J50" s="138" t="e">
        <f>NA()</f>
        <v>#N/A</v>
      </c>
      <c r="K50" s="138" t="e">
        <f>NA()</f>
        <v>#N/A</v>
      </c>
      <c r="L50" s="138">
        <f>IF(ISNUMBER('実質公債費比率（分子）の構造'!N$53),'実質公債費比率（分子）の構造'!N$53,NA())</f>
        <v>274</v>
      </c>
      <c r="M50" s="138" t="e">
        <f>NA()</f>
        <v>#N/A</v>
      </c>
      <c r="N50" s="138" t="e">
        <f>NA()</f>
        <v>#N/A</v>
      </c>
      <c r="O50" s="138">
        <f>IF(ISNUMBER('実質公債費比率（分子）の構造'!O$53),'実質公債費比率（分子）の構造'!O$53,NA())</f>
        <v>246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9009</v>
      </c>
      <c r="E56" s="137"/>
      <c r="F56" s="137"/>
      <c r="G56" s="137">
        <f>'将来負担比率（分子）の構造'!J$52</f>
        <v>9185</v>
      </c>
      <c r="H56" s="137"/>
      <c r="I56" s="137"/>
      <c r="J56" s="137">
        <f>'将来負担比率（分子）の構造'!K$52</f>
        <v>9257</v>
      </c>
      <c r="K56" s="137"/>
      <c r="L56" s="137"/>
      <c r="M56" s="137">
        <f>'将来負担比率（分子）の構造'!L$52</f>
        <v>9310</v>
      </c>
      <c r="N56" s="137"/>
      <c r="O56" s="137"/>
      <c r="P56" s="137">
        <f>'将来負担比率（分子）の構造'!M$52</f>
        <v>9382</v>
      </c>
    </row>
    <row r="57" spans="1:16">
      <c r="A57" s="137" t="s">
        <v>36</v>
      </c>
      <c r="B57" s="137"/>
      <c r="C57" s="137"/>
      <c r="D57" s="137">
        <f>'将来負担比率（分子）の構造'!I$51</f>
        <v>1291</v>
      </c>
      <c r="E57" s="137"/>
      <c r="F57" s="137"/>
      <c r="G57" s="137">
        <f>'将来負担比率（分子）の構造'!J$51</f>
        <v>1026</v>
      </c>
      <c r="H57" s="137"/>
      <c r="I57" s="137"/>
      <c r="J57" s="137">
        <f>'将来負担比率（分子）の構造'!K$51</f>
        <v>823</v>
      </c>
      <c r="K57" s="137"/>
      <c r="L57" s="137"/>
      <c r="M57" s="137">
        <f>'将来負担比率（分子）の構造'!L$51</f>
        <v>683</v>
      </c>
      <c r="N57" s="137"/>
      <c r="O57" s="137"/>
      <c r="P57" s="137">
        <f>'将来負担比率（分子）の構造'!M$51</f>
        <v>784</v>
      </c>
    </row>
    <row r="58" spans="1:16">
      <c r="A58" s="137" t="s">
        <v>35</v>
      </c>
      <c r="B58" s="137"/>
      <c r="C58" s="137"/>
      <c r="D58" s="137">
        <f>'将来負担比率（分子）の構造'!I$50</f>
        <v>3793</v>
      </c>
      <c r="E58" s="137"/>
      <c r="F58" s="137"/>
      <c r="G58" s="137">
        <f>'将来負担比率（分子）の構造'!J$50</f>
        <v>3967</v>
      </c>
      <c r="H58" s="137"/>
      <c r="I58" s="137"/>
      <c r="J58" s="137">
        <f>'将来負担比率（分子）の構造'!K$50</f>
        <v>4440</v>
      </c>
      <c r="K58" s="137"/>
      <c r="L58" s="137"/>
      <c r="M58" s="137">
        <f>'将来負担比率（分子）の構造'!L$50</f>
        <v>4115</v>
      </c>
      <c r="N58" s="137"/>
      <c r="O58" s="137"/>
      <c r="P58" s="137">
        <f>'将来負担比率（分子）の構造'!M$50</f>
        <v>4208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1477</v>
      </c>
      <c r="C62" s="137"/>
      <c r="D62" s="137"/>
      <c r="E62" s="137">
        <f>'将来負担比率（分子）の構造'!J$45</f>
        <v>1422</v>
      </c>
      <c r="F62" s="137"/>
      <c r="G62" s="137"/>
      <c r="H62" s="137">
        <f>'将来負担比率（分子）の構造'!K$45</f>
        <v>1354</v>
      </c>
      <c r="I62" s="137"/>
      <c r="J62" s="137"/>
      <c r="K62" s="137">
        <f>'将来負担比率（分子）の構造'!L$45</f>
        <v>1281</v>
      </c>
      <c r="L62" s="137"/>
      <c r="M62" s="137"/>
      <c r="N62" s="137">
        <f>'将来負担比率（分子）の構造'!M$45</f>
        <v>1202</v>
      </c>
      <c r="O62" s="137"/>
      <c r="P62" s="137"/>
    </row>
    <row r="63" spans="1:16">
      <c r="A63" s="137" t="s">
        <v>28</v>
      </c>
      <c r="B63" s="137">
        <f>'将来負担比率（分子）の構造'!I$44</f>
        <v>256</v>
      </c>
      <c r="C63" s="137"/>
      <c r="D63" s="137"/>
      <c r="E63" s="137">
        <f>'将来負担比率（分子）の構造'!J$44</f>
        <v>233</v>
      </c>
      <c r="F63" s="137"/>
      <c r="G63" s="137"/>
      <c r="H63" s="137">
        <f>'将来負担比率（分子）の構造'!K$44</f>
        <v>236</v>
      </c>
      <c r="I63" s="137"/>
      <c r="J63" s="137"/>
      <c r="K63" s="137">
        <f>'将来負担比率（分子）の構造'!L$44</f>
        <v>211</v>
      </c>
      <c r="L63" s="137"/>
      <c r="M63" s="137"/>
      <c r="N63" s="137">
        <f>'将来負担比率（分子）の構造'!M$44</f>
        <v>193</v>
      </c>
      <c r="O63" s="137"/>
      <c r="P63" s="137"/>
    </row>
    <row r="64" spans="1:16">
      <c r="A64" s="137" t="s">
        <v>27</v>
      </c>
      <c r="B64" s="137">
        <f>'将来負担比率（分子）の構造'!I$43</f>
        <v>4990</v>
      </c>
      <c r="C64" s="137"/>
      <c r="D64" s="137"/>
      <c r="E64" s="137">
        <f>'将来負担比率（分子）の構造'!J$43</f>
        <v>4903</v>
      </c>
      <c r="F64" s="137"/>
      <c r="G64" s="137"/>
      <c r="H64" s="137">
        <f>'将来負担比率（分子）の構造'!K$43</f>
        <v>4779</v>
      </c>
      <c r="I64" s="137"/>
      <c r="J64" s="137"/>
      <c r="K64" s="137">
        <f>'将来負担比率（分子）の構造'!L$43</f>
        <v>4874</v>
      </c>
      <c r="L64" s="137"/>
      <c r="M64" s="137"/>
      <c r="N64" s="137">
        <f>'将来負担比率（分子）の構造'!M$43</f>
        <v>4808</v>
      </c>
      <c r="O64" s="137"/>
      <c r="P64" s="137"/>
    </row>
    <row r="65" spans="1:16">
      <c r="A65" s="137" t="s">
        <v>26</v>
      </c>
      <c r="B65" s="137">
        <f>'将来負担比率（分子）の構造'!I$42</f>
        <v>6</v>
      </c>
      <c r="C65" s="137"/>
      <c r="D65" s="137"/>
      <c r="E65" s="137">
        <f>'将来負担比率（分子）の構造'!J$42</f>
        <v>2</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6476</v>
      </c>
      <c r="C66" s="137"/>
      <c r="D66" s="137"/>
      <c r="E66" s="137">
        <f>'将来負担比率（分子）の構造'!J$41</f>
        <v>6707</v>
      </c>
      <c r="F66" s="137"/>
      <c r="G66" s="137"/>
      <c r="H66" s="137">
        <f>'将来負担比率（分子）の構造'!K$41</f>
        <v>6662</v>
      </c>
      <c r="I66" s="137"/>
      <c r="J66" s="137"/>
      <c r="K66" s="137">
        <f>'将来負担比率（分子）の構造'!L$41</f>
        <v>6703</v>
      </c>
      <c r="L66" s="137"/>
      <c r="M66" s="137"/>
      <c r="N66" s="137">
        <f>'将来負担比率（分子）の構造'!M$41</f>
        <v>6640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R31" sqref="R31:Y3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207</v>
      </c>
      <c r="C5" s="678"/>
      <c r="D5" s="678"/>
      <c r="E5" s="678"/>
      <c r="F5" s="678"/>
      <c r="G5" s="678"/>
      <c r="H5" s="678"/>
      <c r="I5" s="678"/>
      <c r="J5" s="678"/>
      <c r="K5" s="678"/>
      <c r="L5" s="678"/>
      <c r="M5" s="678"/>
      <c r="N5" s="678"/>
      <c r="O5" s="678"/>
      <c r="P5" s="678"/>
      <c r="Q5" s="679"/>
      <c r="R5" s="640">
        <v>4336592</v>
      </c>
      <c r="S5" s="641"/>
      <c r="T5" s="641"/>
      <c r="U5" s="641"/>
      <c r="V5" s="641"/>
      <c r="W5" s="641"/>
      <c r="X5" s="641"/>
      <c r="Y5" s="688"/>
      <c r="Z5" s="701">
        <v>44.3</v>
      </c>
      <c r="AA5" s="701"/>
      <c r="AB5" s="701"/>
      <c r="AC5" s="701"/>
      <c r="AD5" s="702">
        <v>4214046</v>
      </c>
      <c r="AE5" s="702"/>
      <c r="AF5" s="702"/>
      <c r="AG5" s="702"/>
      <c r="AH5" s="702"/>
      <c r="AI5" s="702"/>
      <c r="AJ5" s="702"/>
      <c r="AK5" s="702"/>
      <c r="AL5" s="689">
        <v>69</v>
      </c>
      <c r="AM5" s="658"/>
      <c r="AN5" s="658"/>
      <c r="AO5" s="690"/>
      <c r="AP5" s="677" t="s">
        <v>208</v>
      </c>
      <c r="AQ5" s="678"/>
      <c r="AR5" s="678"/>
      <c r="AS5" s="678"/>
      <c r="AT5" s="678"/>
      <c r="AU5" s="678"/>
      <c r="AV5" s="678"/>
      <c r="AW5" s="678"/>
      <c r="AX5" s="678"/>
      <c r="AY5" s="678"/>
      <c r="AZ5" s="678"/>
      <c r="BA5" s="678"/>
      <c r="BB5" s="678"/>
      <c r="BC5" s="678"/>
      <c r="BD5" s="678"/>
      <c r="BE5" s="678"/>
      <c r="BF5" s="679"/>
      <c r="BG5" s="590">
        <v>4200897</v>
      </c>
      <c r="BH5" s="591"/>
      <c r="BI5" s="591"/>
      <c r="BJ5" s="591"/>
      <c r="BK5" s="591"/>
      <c r="BL5" s="591"/>
      <c r="BM5" s="591"/>
      <c r="BN5" s="592"/>
      <c r="BO5" s="643">
        <v>96.9</v>
      </c>
      <c r="BP5" s="643"/>
      <c r="BQ5" s="643"/>
      <c r="BR5" s="643"/>
      <c r="BS5" s="644">
        <v>50364</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137480</v>
      </c>
      <c r="S6" s="591"/>
      <c r="T6" s="591"/>
      <c r="U6" s="591"/>
      <c r="V6" s="591"/>
      <c r="W6" s="591"/>
      <c r="X6" s="591"/>
      <c r="Y6" s="592"/>
      <c r="Z6" s="643">
        <v>1.4</v>
      </c>
      <c r="AA6" s="643"/>
      <c r="AB6" s="643"/>
      <c r="AC6" s="643"/>
      <c r="AD6" s="644">
        <v>137480</v>
      </c>
      <c r="AE6" s="644"/>
      <c r="AF6" s="644"/>
      <c r="AG6" s="644"/>
      <c r="AH6" s="644"/>
      <c r="AI6" s="644"/>
      <c r="AJ6" s="644"/>
      <c r="AK6" s="644"/>
      <c r="AL6" s="613">
        <v>2.2999999999999998</v>
      </c>
      <c r="AM6" s="645"/>
      <c r="AN6" s="645"/>
      <c r="AO6" s="646"/>
      <c r="AP6" s="587" t="s">
        <v>213</v>
      </c>
      <c r="AQ6" s="588"/>
      <c r="AR6" s="588"/>
      <c r="AS6" s="588"/>
      <c r="AT6" s="588"/>
      <c r="AU6" s="588"/>
      <c r="AV6" s="588"/>
      <c r="AW6" s="588"/>
      <c r="AX6" s="588"/>
      <c r="AY6" s="588"/>
      <c r="AZ6" s="588"/>
      <c r="BA6" s="588"/>
      <c r="BB6" s="588"/>
      <c r="BC6" s="588"/>
      <c r="BD6" s="588"/>
      <c r="BE6" s="588"/>
      <c r="BF6" s="589"/>
      <c r="BG6" s="590">
        <v>4200897</v>
      </c>
      <c r="BH6" s="591"/>
      <c r="BI6" s="591"/>
      <c r="BJ6" s="591"/>
      <c r="BK6" s="591"/>
      <c r="BL6" s="591"/>
      <c r="BM6" s="591"/>
      <c r="BN6" s="592"/>
      <c r="BO6" s="643">
        <v>96.9</v>
      </c>
      <c r="BP6" s="643"/>
      <c r="BQ6" s="643"/>
      <c r="BR6" s="643"/>
      <c r="BS6" s="644">
        <v>50364</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118815</v>
      </c>
      <c r="CS6" s="591"/>
      <c r="CT6" s="591"/>
      <c r="CU6" s="591"/>
      <c r="CV6" s="591"/>
      <c r="CW6" s="591"/>
      <c r="CX6" s="591"/>
      <c r="CY6" s="592"/>
      <c r="CZ6" s="643">
        <v>1.3</v>
      </c>
      <c r="DA6" s="643"/>
      <c r="DB6" s="643"/>
      <c r="DC6" s="643"/>
      <c r="DD6" s="596" t="s">
        <v>215</v>
      </c>
      <c r="DE6" s="591"/>
      <c r="DF6" s="591"/>
      <c r="DG6" s="591"/>
      <c r="DH6" s="591"/>
      <c r="DI6" s="591"/>
      <c r="DJ6" s="591"/>
      <c r="DK6" s="591"/>
      <c r="DL6" s="591"/>
      <c r="DM6" s="591"/>
      <c r="DN6" s="591"/>
      <c r="DO6" s="591"/>
      <c r="DP6" s="592"/>
      <c r="DQ6" s="596">
        <v>118815</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3555</v>
      </c>
      <c r="S7" s="591"/>
      <c r="T7" s="591"/>
      <c r="U7" s="591"/>
      <c r="V7" s="591"/>
      <c r="W7" s="591"/>
      <c r="X7" s="591"/>
      <c r="Y7" s="592"/>
      <c r="Z7" s="643">
        <v>0</v>
      </c>
      <c r="AA7" s="643"/>
      <c r="AB7" s="643"/>
      <c r="AC7" s="643"/>
      <c r="AD7" s="644">
        <v>3555</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1998287</v>
      </c>
      <c r="BH7" s="591"/>
      <c r="BI7" s="591"/>
      <c r="BJ7" s="591"/>
      <c r="BK7" s="591"/>
      <c r="BL7" s="591"/>
      <c r="BM7" s="591"/>
      <c r="BN7" s="592"/>
      <c r="BO7" s="643">
        <v>46.1</v>
      </c>
      <c r="BP7" s="643"/>
      <c r="BQ7" s="643"/>
      <c r="BR7" s="643"/>
      <c r="BS7" s="644">
        <v>50364</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1555997</v>
      </c>
      <c r="CS7" s="591"/>
      <c r="CT7" s="591"/>
      <c r="CU7" s="591"/>
      <c r="CV7" s="591"/>
      <c r="CW7" s="591"/>
      <c r="CX7" s="591"/>
      <c r="CY7" s="592"/>
      <c r="CZ7" s="643">
        <v>16.5</v>
      </c>
      <c r="DA7" s="643"/>
      <c r="DB7" s="643"/>
      <c r="DC7" s="643"/>
      <c r="DD7" s="596">
        <v>54896</v>
      </c>
      <c r="DE7" s="591"/>
      <c r="DF7" s="591"/>
      <c r="DG7" s="591"/>
      <c r="DH7" s="591"/>
      <c r="DI7" s="591"/>
      <c r="DJ7" s="591"/>
      <c r="DK7" s="591"/>
      <c r="DL7" s="591"/>
      <c r="DM7" s="591"/>
      <c r="DN7" s="591"/>
      <c r="DO7" s="591"/>
      <c r="DP7" s="592"/>
      <c r="DQ7" s="596">
        <v>1378692</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13657</v>
      </c>
      <c r="S8" s="591"/>
      <c r="T8" s="591"/>
      <c r="U8" s="591"/>
      <c r="V8" s="591"/>
      <c r="W8" s="591"/>
      <c r="X8" s="591"/>
      <c r="Y8" s="592"/>
      <c r="Z8" s="643">
        <v>0.1</v>
      </c>
      <c r="AA8" s="643"/>
      <c r="AB8" s="643"/>
      <c r="AC8" s="643"/>
      <c r="AD8" s="644">
        <v>13657</v>
      </c>
      <c r="AE8" s="644"/>
      <c r="AF8" s="644"/>
      <c r="AG8" s="644"/>
      <c r="AH8" s="644"/>
      <c r="AI8" s="644"/>
      <c r="AJ8" s="644"/>
      <c r="AK8" s="644"/>
      <c r="AL8" s="613">
        <v>0.2</v>
      </c>
      <c r="AM8" s="645"/>
      <c r="AN8" s="645"/>
      <c r="AO8" s="646"/>
      <c r="AP8" s="587" t="s">
        <v>220</v>
      </c>
      <c r="AQ8" s="588"/>
      <c r="AR8" s="588"/>
      <c r="AS8" s="588"/>
      <c r="AT8" s="588"/>
      <c r="AU8" s="588"/>
      <c r="AV8" s="588"/>
      <c r="AW8" s="588"/>
      <c r="AX8" s="588"/>
      <c r="AY8" s="588"/>
      <c r="AZ8" s="588"/>
      <c r="BA8" s="588"/>
      <c r="BB8" s="588"/>
      <c r="BC8" s="588"/>
      <c r="BD8" s="588"/>
      <c r="BE8" s="588"/>
      <c r="BF8" s="589"/>
      <c r="BG8" s="590">
        <v>54558</v>
      </c>
      <c r="BH8" s="591"/>
      <c r="BI8" s="591"/>
      <c r="BJ8" s="591"/>
      <c r="BK8" s="591"/>
      <c r="BL8" s="591"/>
      <c r="BM8" s="591"/>
      <c r="BN8" s="592"/>
      <c r="BO8" s="643">
        <v>1.3</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3128984</v>
      </c>
      <c r="CS8" s="591"/>
      <c r="CT8" s="591"/>
      <c r="CU8" s="591"/>
      <c r="CV8" s="591"/>
      <c r="CW8" s="591"/>
      <c r="CX8" s="591"/>
      <c r="CY8" s="592"/>
      <c r="CZ8" s="643">
        <v>33.200000000000003</v>
      </c>
      <c r="DA8" s="643"/>
      <c r="DB8" s="643"/>
      <c r="DC8" s="643"/>
      <c r="DD8" s="596">
        <v>4707</v>
      </c>
      <c r="DE8" s="591"/>
      <c r="DF8" s="591"/>
      <c r="DG8" s="591"/>
      <c r="DH8" s="591"/>
      <c r="DI8" s="591"/>
      <c r="DJ8" s="591"/>
      <c r="DK8" s="591"/>
      <c r="DL8" s="591"/>
      <c r="DM8" s="591"/>
      <c r="DN8" s="591"/>
      <c r="DO8" s="591"/>
      <c r="DP8" s="592"/>
      <c r="DQ8" s="596">
        <v>1641215</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7905</v>
      </c>
      <c r="S9" s="591"/>
      <c r="T9" s="591"/>
      <c r="U9" s="591"/>
      <c r="V9" s="591"/>
      <c r="W9" s="591"/>
      <c r="X9" s="591"/>
      <c r="Y9" s="592"/>
      <c r="Z9" s="643">
        <v>0.1</v>
      </c>
      <c r="AA9" s="643"/>
      <c r="AB9" s="643"/>
      <c r="AC9" s="643"/>
      <c r="AD9" s="644">
        <v>7905</v>
      </c>
      <c r="AE9" s="644"/>
      <c r="AF9" s="644"/>
      <c r="AG9" s="644"/>
      <c r="AH9" s="644"/>
      <c r="AI9" s="644"/>
      <c r="AJ9" s="644"/>
      <c r="AK9" s="644"/>
      <c r="AL9" s="613">
        <v>0.1</v>
      </c>
      <c r="AM9" s="645"/>
      <c r="AN9" s="645"/>
      <c r="AO9" s="646"/>
      <c r="AP9" s="587" t="s">
        <v>223</v>
      </c>
      <c r="AQ9" s="588"/>
      <c r="AR9" s="588"/>
      <c r="AS9" s="588"/>
      <c r="AT9" s="588"/>
      <c r="AU9" s="588"/>
      <c r="AV9" s="588"/>
      <c r="AW9" s="588"/>
      <c r="AX9" s="588"/>
      <c r="AY9" s="588"/>
      <c r="AZ9" s="588"/>
      <c r="BA9" s="588"/>
      <c r="BB9" s="588"/>
      <c r="BC9" s="588"/>
      <c r="BD9" s="588"/>
      <c r="BE9" s="588"/>
      <c r="BF9" s="589"/>
      <c r="BG9" s="590">
        <v>1722582</v>
      </c>
      <c r="BH9" s="591"/>
      <c r="BI9" s="591"/>
      <c r="BJ9" s="591"/>
      <c r="BK9" s="591"/>
      <c r="BL9" s="591"/>
      <c r="BM9" s="591"/>
      <c r="BN9" s="592"/>
      <c r="BO9" s="643">
        <v>39.700000000000003</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631765</v>
      </c>
      <c r="CS9" s="591"/>
      <c r="CT9" s="591"/>
      <c r="CU9" s="591"/>
      <c r="CV9" s="591"/>
      <c r="CW9" s="591"/>
      <c r="CX9" s="591"/>
      <c r="CY9" s="592"/>
      <c r="CZ9" s="643">
        <v>6.7</v>
      </c>
      <c r="DA9" s="643"/>
      <c r="DB9" s="643"/>
      <c r="DC9" s="643"/>
      <c r="DD9" s="596">
        <v>37229</v>
      </c>
      <c r="DE9" s="591"/>
      <c r="DF9" s="591"/>
      <c r="DG9" s="591"/>
      <c r="DH9" s="591"/>
      <c r="DI9" s="591"/>
      <c r="DJ9" s="591"/>
      <c r="DK9" s="591"/>
      <c r="DL9" s="591"/>
      <c r="DM9" s="591"/>
      <c r="DN9" s="591"/>
      <c r="DO9" s="591"/>
      <c r="DP9" s="592"/>
      <c r="DQ9" s="596">
        <v>548772</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489795</v>
      </c>
      <c r="S10" s="591"/>
      <c r="T10" s="591"/>
      <c r="U10" s="591"/>
      <c r="V10" s="591"/>
      <c r="W10" s="591"/>
      <c r="X10" s="591"/>
      <c r="Y10" s="592"/>
      <c r="Z10" s="643">
        <v>5</v>
      </c>
      <c r="AA10" s="643"/>
      <c r="AB10" s="643"/>
      <c r="AC10" s="643"/>
      <c r="AD10" s="644">
        <v>489795</v>
      </c>
      <c r="AE10" s="644"/>
      <c r="AF10" s="644"/>
      <c r="AG10" s="644"/>
      <c r="AH10" s="644"/>
      <c r="AI10" s="644"/>
      <c r="AJ10" s="644"/>
      <c r="AK10" s="644"/>
      <c r="AL10" s="613">
        <v>8</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81192</v>
      </c>
      <c r="BH10" s="591"/>
      <c r="BI10" s="591"/>
      <c r="BJ10" s="591"/>
      <c r="BK10" s="591"/>
      <c r="BL10" s="591"/>
      <c r="BM10" s="591"/>
      <c r="BN10" s="592"/>
      <c r="BO10" s="643">
        <v>1.9</v>
      </c>
      <c r="BP10" s="643"/>
      <c r="BQ10" s="643"/>
      <c r="BR10" s="643"/>
      <c r="BS10" s="596">
        <v>13412</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v>5013</v>
      </c>
      <c r="CS10" s="591"/>
      <c r="CT10" s="591"/>
      <c r="CU10" s="591"/>
      <c r="CV10" s="591"/>
      <c r="CW10" s="591"/>
      <c r="CX10" s="591"/>
      <c r="CY10" s="592"/>
      <c r="CZ10" s="643">
        <v>0.1</v>
      </c>
      <c r="DA10" s="643"/>
      <c r="DB10" s="643"/>
      <c r="DC10" s="643"/>
      <c r="DD10" s="596" t="s">
        <v>111</v>
      </c>
      <c r="DE10" s="591"/>
      <c r="DF10" s="591"/>
      <c r="DG10" s="591"/>
      <c r="DH10" s="591"/>
      <c r="DI10" s="591"/>
      <c r="DJ10" s="591"/>
      <c r="DK10" s="591"/>
      <c r="DL10" s="591"/>
      <c r="DM10" s="591"/>
      <c r="DN10" s="591"/>
      <c r="DO10" s="591"/>
      <c r="DP10" s="592"/>
      <c r="DQ10" s="596">
        <v>13</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v>29581</v>
      </c>
      <c r="S11" s="591"/>
      <c r="T11" s="591"/>
      <c r="U11" s="591"/>
      <c r="V11" s="591"/>
      <c r="W11" s="591"/>
      <c r="X11" s="591"/>
      <c r="Y11" s="592"/>
      <c r="Z11" s="643">
        <v>0.3</v>
      </c>
      <c r="AA11" s="643"/>
      <c r="AB11" s="643"/>
      <c r="AC11" s="643"/>
      <c r="AD11" s="644">
        <v>29581</v>
      </c>
      <c r="AE11" s="644"/>
      <c r="AF11" s="644"/>
      <c r="AG11" s="644"/>
      <c r="AH11" s="644"/>
      <c r="AI11" s="644"/>
      <c r="AJ11" s="644"/>
      <c r="AK11" s="644"/>
      <c r="AL11" s="613">
        <v>0.5</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139955</v>
      </c>
      <c r="BH11" s="591"/>
      <c r="BI11" s="591"/>
      <c r="BJ11" s="591"/>
      <c r="BK11" s="591"/>
      <c r="BL11" s="591"/>
      <c r="BM11" s="591"/>
      <c r="BN11" s="592"/>
      <c r="BO11" s="643">
        <v>3.2</v>
      </c>
      <c r="BP11" s="643"/>
      <c r="BQ11" s="643"/>
      <c r="BR11" s="643"/>
      <c r="BS11" s="596">
        <v>36952</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559670</v>
      </c>
      <c r="CS11" s="591"/>
      <c r="CT11" s="591"/>
      <c r="CU11" s="591"/>
      <c r="CV11" s="591"/>
      <c r="CW11" s="591"/>
      <c r="CX11" s="591"/>
      <c r="CY11" s="592"/>
      <c r="CZ11" s="643">
        <v>5.9</v>
      </c>
      <c r="DA11" s="643"/>
      <c r="DB11" s="643"/>
      <c r="DC11" s="643"/>
      <c r="DD11" s="596">
        <v>103715</v>
      </c>
      <c r="DE11" s="591"/>
      <c r="DF11" s="591"/>
      <c r="DG11" s="591"/>
      <c r="DH11" s="591"/>
      <c r="DI11" s="591"/>
      <c r="DJ11" s="591"/>
      <c r="DK11" s="591"/>
      <c r="DL11" s="591"/>
      <c r="DM11" s="591"/>
      <c r="DN11" s="591"/>
      <c r="DO11" s="591"/>
      <c r="DP11" s="592"/>
      <c r="DQ11" s="596">
        <v>424304</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1921499</v>
      </c>
      <c r="BH12" s="591"/>
      <c r="BI12" s="591"/>
      <c r="BJ12" s="591"/>
      <c r="BK12" s="591"/>
      <c r="BL12" s="591"/>
      <c r="BM12" s="591"/>
      <c r="BN12" s="592"/>
      <c r="BO12" s="643">
        <v>44.3</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239050</v>
      </c>
      <c r="CS12" s="591"/>
      <c r="CT12" s="591"/>
      <c r="CU12" s="591"/>
      <c r="CV12" s="591"/>
      <c r="CW12" s="591"/>
      <c r="CX12" s="591"/>
      <c r="CY12" s="592"/>
      <c r="CZ12" s="643">
        <v>2.5</v>
      </c>
      <c r="DA12" s="643"/>
      <c r="DB12" s="643"/>
      <c r="DC12" s="643"/>
      <c r="DD12" s="596" t="s">
        <v>111</v>
      </c>
      <c r="DE12" s="591"/>
      <c r="DF12" s="591"/>
      <c r="DG12" s="591"/>
      <c r="DH12" s="591"/>
      <c r="DI12" s="591"/>
      <c r="DJ12" s="591"/>
      <c r="DK12" s="591"/>
      <c r="DL12" s="591"/>
      <c r="DM12" s="591"/>
      <c r="DN12" s="591"/>
      <c r="DO12" s="591"/>
      <c r="DP12" s="592"/>
      <c r="DQ12" s="596">
        <v>36332</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32531</v>
      </c>
      <c r="S13" s="591"/>
      <c r="T13" s="591"/>
      <c r="U13" s="591"/>
      <c r="V13" s="591"/>
      <c r="W13" s="591"/>
      <c r="X13" s="591"/>
      <c r="Y13" s="592"/>
      <c r="Z13" s="643">
        <v>0.3</v>
      </c>
      <c r="AA13" s="643"/>
      <c r="AB13" s="643"/>
      <c r="AC13" s="643"/>
      <c r="AD13" s="644">
        <v>32531</v>
      </c>
      <c r="AE13" s="644"/>
      <c r="AF13" s="644"/>
      <c r="AG13" s="644"/>
      <c r="AH13" s="644"/>
      <c r="AI13" s="644"/>
      <c r="AJ13" s="644"/>
      <c r="AK13" s="644"/>
      <c r="AL13" s="613">
        <v>0.5</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1912822</v>
      </c>
      <c r="BH13" s="591"/>
      <c r="BI13" s="591"/>
      <c r="BJ13" s="591"/>
      <c r="BK13" s="591"/>
      <c r="BL13" s="591"/>
      <c r="BM13" s="591"/>
      <c r="BN13" s="592"/>
      <c r="BO13" s="643">
        <v>44.1</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829663</v>
      </c>
      <c r="CS13" s="591"/>
      <c r="CT13" s="591"/>
      <c r="CU13" s="591"/>
      <c r="CV13" s="591"/>
      <c r="CW13" s="591"/>
      <c r="CX13" s="591"/>
      <c r="CY13" s="592"/>
      <c r="CZ13" s="643">
        <v>8.8000000000000007</v>
      </c>
      <c r="DA13" s="643"/>
      <c r="DB13" s="643"/>
      <c r="DC13" s="643"/>
      <c r="DD13" s="596">
        <v>283984</v>
      </c>
      <c r="DE13" s="591"/>
      <c r="DF13" s="591"/>
      <c r="DG13" s="591"/>
      <c r="DH13" s="591"/>
      <c r="DI13" s="591"/>
      <c r="DJ13" s="591"/>
      <c r="DK13" s="591"/>
      <c r="DL13" s="591"/>
      <c r="DM13" s="591"/>
      <c r="DN13" s="591"/>
      <c r="DO13" s="591"/>
      <c r="DP13" s="592"/>
      <c r="DQ13" s="596">
        <v>680090</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76559</v>
      </c>
      <c r="BH14" s="591"/>
      <c r="BI14" s="591"/>
      <c r="BJ14" s="591"/>
      <c r="BK14" s="591"/>
      <c r="BL14" s="591"/>
      <c r="BM14" s="591"/>
      <c r="BN14" s="592"/>
      <c r="BO14" s="643">
        <v>1.8</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438059</v>
      </c>
      <c r="CS14" s="591"/>
      <c r="CT14" s="591"/>
      <c r="CU14" s="591"/>
      <c r="CV14" s="591"/>
      <c r="CW14" s="591"/>
      <c r="CX14" s="591"/>
      <c r="CY14" s="592"/>
      <c r="CZ14" s="643">
        <v>4.7</v>
      </c>
      <c r="DA14" s="643"/>
      <c r="DB14" s="643"/>
      <c r="DC14" s="643"/>
      <c r="DD14" s="596">
        <v>5722</v>
      </c>
      <c r="DE14" s="591"/>
      <c r="DF14" s="591"/>
      <c r="DG14" s="591"/>
      <c r="DH14" s="591"/>
      <c r="DI14" s="591"/>
      <c r="DJ14" s="591"/>
      <c r="DK14" s="591"/>
      <c r="DL14" s="591"/>
      <c r="DM14" s="591"/>
      <c r="DN14" s="591"/>
      <c r="DO14" s="591"/>
      <c r="DP14" s="592"/>
      <c r="DQ14" s="596">
        <v>436968</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14468</v>
      </c>
      <c r="S15" s="591"/>
      <c r="T15" s="591"/>
      <c r="U15" s="591"/>
      <c r="V15" s="591"/>
      <c r="W15" s="591"/>
      <c r="X15" s="591"/>
      <c r="Y15" s="592"/>
      <c r="Z15" s="643">
        <v>0.1</v>
      </c>
      <c r="AA15" s="643"/>
      <c r="AB15" s="643"/>
      <c r="AC15" s="643"/>
      <c r="AD15" s="644">
        <v>14468</v>
      </c>
      <c r="AE15" s="644"/>
      <c r="AF15" s="644"/>
      <c r="AG15" s="644"/>
      <c r="AH15" s="644"/>
      <c r="AI15" s="644"/>
      <c r="AJ15" s="644"/>
      <c r="AK15" s="644"/>
      <c r="AL15" s="613">
        <v>0.2</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204552</v>
      </c>
      <c r="BH15" s="591"/>
      <c r="BI15" s="591"/>
      <c r="BJ15" s="591"/>
      <c r="BK15" s="591"/>
      <c r="BL15" s="591"/>
      <c r="BM15" s="591"/>
      <c r="BN15" s="592"/>
      <c r="BO15" s="643">
        <v>4.7</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1197284</v>
      </c>
      <c r="CS15" s="591"/>
      <c r="CT15" s="591"/>
      <c r="CU15" s="591"/>
      <c r="CV15" s="591"/>
      <c r="CW15" s="591"/>
      <c r="CX15" s="591"/>
      <c r="CY15" s="592"/>
      <c r="CZ15" s="643">
        <v>12.7</v>
      </c>
      <c r="DA15" s="643"/>
      <c r="DB15" s="643"/>
      <c r="DC15" s="643"/>
      <c r="DD15" s="596">
        <v>248996</v>
      </c>
      <c r="DE15" s="591"/>
      <c r="DF15" s="591"/>
      <c r="DG15" s="591"/>
      <c r="DH15" s="591"/>
      <c r="DI15" s="591"/>
      <c r="DJ15" s="591"/>
      <c r="DK15" s="591"/>
      <c r="DL15" s="591"/>
      <c r="DM15" s="591"/>
      <c r="DN15" s="591"/>
      <c r="DO15" s="591"/>
      <c r="DP15" s="592"/>
      <c r="DQ15" s="596">
        <v>851381</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1294138</v>
      </c>
      <c r="S16" s="591"/>
      <c r="T16" s="591"/>
      <c r="U16" s="591"/>
      <c r="V16" s="591"/>
      <c r="W16" s="591"/>
      <c r="X16" s="591"/>
      <c r="Y16" s="592"/>
      <c r="Z16" s="643">
        <v>13.2</v>
      </c>
      <c r="AA16" s="643"/>
      <c r="AB16" s="643"/>
      <c r="AC16" s="643"/>
      <c r="AD16" s="644">
        <v>1124648</v>
      </c>
      <c r="AE16" s="644"/>
      <c r="AF16" s="644"/>
      <c r="AG16" s="644"/>
      <c r="AH16" s="644"/>
      <c r="AI16" s="644"/>
      <c r="AJ16" s="644"/>
      <c r="AK16" s="644"/>
      <c r="AL16" s="613">
        <v>18.399999999999999</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v>5834</v>
      </c>
      <c r="CS16" s="591"/>
      <c r="CT16" s="591"/>
      <c r="CU16" s="591"/>
      <c r="CV16" s="591"/>
      <c r="CW16" s="591"/>
      <c r="CX16" s="591"/>
      <c r="CY16" s="592"/>
      <c r="CZ16" s="643">
        <v>0.1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1124648</v>
      </c>
      <c r="S17" s="591"/>
      <c r="T17" s="591"/>
      <c r="U17" s="591"/>
      <c r="V17" s="591"/>
      <c r="W17" s="591"/>
      <c r="X17" s="591"/>
      <c r="Y17" s="592"/>
      <c r="Z17" s="643">
        <v>11.5</v>
      </c>
      <c r="AA17" s="643"/>
      <c r="AB17" s="643"/>
      <c r="AC17" s="643"/>
      <c r="AD17" s="644">
        <v>1124648</v>
      </c>
      <c r="AE17" s="644"/>
      <c r="AF17" s="644"/>
      <c r="AG17" s="644"/>
      <c r="AH17" s="644"/>
      <c r="AI17" s="644"/>
      <c r="AJ17" s="644"/>
      <c r="AK17" s="644"/>
      <c r="AL17" s="613">
        <v>18.399999999999999</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705157</v>
      </c>
      <c r="CS17" s="591"/>
      <c r="CT17" s="591"/>
      <c r="CU17" s="591"/>
      <c r="CV17" s="591"/>
      <c r="CW17" s="591"/>
      <c r="CX17" s="591"/>
      <c r="CY17" s="592"/>
      <c r="CZ17" s="643">
        <v>7.5</v>
      </c>
      <c r="DA17" s="643"/>
      <c r="DB17" s="643"/>
      <c r="DC17" s="643"/>
      <c r="DD17" s="596" t="s">
        <v>111</v>
      </c>
      <c r="DE17" s="591"/>
      <c r="DF17" s="591"/>
      <c r="DG17" s="591"/>
      <c r="DH17" s="591"/>
      <c r="DI17" s="591"/>
      <c r="DJ17" s="591"/>
      <c r="DK17" s="591"/>
      <c r="DL17" s="591"/>
      <c r="DM17" s="591"/>
      <c r="DN17" s="591"/>
      <c r="DO17" s="591"/>
      <c r="DP17" s="592"/>
      <c r="DQ17" s="596">
        <v>687279</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169490</v>
      </c>
      <c r="S18" s="591"/>
      <c r="T18" s="591"/>
      <c r="U18" s="591"/>
      <c r="V18" s="591"/>
      <c r="W18" s="591"/>
      <c r="X18" s="591"/>
      <c r="Y18" s="592"/>
      <c r="Z18" s="643">
        <v>1.7</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135695</v>
      </c>
      <c r="BH19" s="591"/>
      <c r="BI19" s="591"/>
      <c r="BJ19" s="591"/>
      <c r="BK19" s="591"/>
      <c r="BL19" s="591"/>
      <c r="BM19" s="591"/>
      <c r="BN19" s="592"/>
      <c r="BO19" s="643">
        <v>3.1</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6359702</v>
      </c>
      <c r="S20" s="591"/>
      <c r="T20" s="591"/>
      <c r="U20" s="591"/>
      <c r="V20" s="591"/>
      <c r="W20" s="591"/>
      <c r="X20" s="591"/>
      <c r="Y20" s="592"/>
      <c r="Z20" s="643">
        <v>64.900000000000006</v>
      </c>
      <c r="AA20" s="643"/>
      <c r="AB20" s="643"/>
      <c r="AC20" s="643"/>
      <c r="AD20" s="644">
        <v>6067666</v>
      </c>
      <c r="AE20" s="644"/>
      <c r="AF20" s="644"/>
      <c r="AG20" s="644"/>
      <c r="AH20" s="644"/>
      <c r="AI20" s="644"/>
      <c r="AJ20" s="644"/>
      <c r="AK20" s="644"/>
      <c r="AL20" s="613">
        <v>99.4</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135695</v>
      </c>
      <c r="BH20" s="591"/>
      <c r="BI20" s="591"/>
      <c r="BJ20" s="591"/>
      <c r="BK20" s="591"/>
      <c r="BL20" s="591"/>
      <c r="BM20" s="591"/>
      <c r="BN20" s="592"/>
      <c r="BO20" s="643">
        <v>3.1</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9415291</v>
      </c>
      <c r="CS20" s="591"/>
      <c r="CT20" s="591"/>
      <c r="CU20" s="591"/>
      <c r="CV20" s="591"/>
      <c r="CW20" s="591"/>
      <c r="CX20" s="591"/>
      <c r="CY20" s="592"/>
      <c r="CZ20" s="643">
        <v>100</v>
      </c>
      <c r="DA20" s="643"/>
      <c r="DB20" s="643"/>
      <c r="DC20" s="643"/>
      <c r="DD20" s="596">
        <v>739249</v>
      </c>
      <c r="DE20" s="591"/>
      <c r="DF20" s="591"/>
      <c r="DG20" s="591"/>
      <c r="DH20" s="591"/>
      <c r="DI20" s="591"/>
      <c r="DJ20" s="591"/>
      <c r="DK20" s="591"/>
      <c r="DL20" s="591"/>
      <c r="DM20" s="591"/>
      <c r="DN20" s="591"/>
      <c r="DO20" s="591"/>
      <c r="DP20" s="592"/>
      <c r="DQ20" s="596">
        <v>6803861</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4665</v>
      </c>
      <c r="S21" s="591"/>
      <c r="T21" s="591"/>
      <c r="U21" s="591"/>
      <c r="V21" s="591"/>
      <c r="W21" s="591"/>
      <c r="X21" s="591"/>
      <c r="Y21" s="592"/>
      <c r="Z21" s="643">
        <v>0</v>
      </c>
      <c r="AA21" s="643"/>
      <c r="AB21" s="643"/>
      <c r="AC21" s="643"/>
      <c r="AD21" s="644">
        <v>4665</v>
      </c>
      <c r="AE21" s="644"/>
      <c r="AF21" s="644"/>
      <c r="AG21" s="644"/>
      <c r="AH21" s="644"/>
      <c r="AI21" s="644"/>
      <c r="AJ21" s="644"/>
      <c r="AK21" s="644"/>
      <c r="AL21" s="613">
        <v>0.1</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v>13149</v>
      </c>
      <c r="BH21" s="591"/>
      <c r="BI21" s="591"/>
      <c r="BJ21" s="591"/>
      <c r="BK21" s="591"/>
      <c r="BL21" s="591"/>
      <c r="BM21" s="591"/>
      <c r="BN21" s="592"/>
      <c r="BO21" s="643">
        <v>0.3</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85910</v>
      </c>
      <c r="S22" s="591"/>
      <c r="T22" s="591"/>
      <c r="U22" s="591"/>
      <c r="V22" s="591"/>
      <c r="W22" s="591"/>
      <c r="X22" s="591"/>
      <c r="Y22" s="592"/>
      <c r="Z22" s="643">
        <v>0.9</v>
      </c>
      <c r="AA22" s="643"/>
      <c r="AB22" s="643"/>
      <c r="AC22" s="643"/>
      <c r="AD22" s="644">
        <v>11408</v>
      </c>
      <c r="AE22" s="644"/>
      <c r="AF22" s="644"/>
      <c r="AG22" s="644"/>
      <c r="AH22" s="644"/>
      <c r="AI22" s="644"/>
      <c r="AJ22" s="644"/>
      <c r="AK22" s="644"/>
      <c r="AL22" s="613">
        <v>0.2</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129970</v>
      </c>
      <c r="S23" s="591"/>
      <c r="T23" s="591"/>
      <c r="U23" s="591"/>
      <c r="V23" s="591"/>
      <c r="W23" s="591"/>
      <c r="X23" s="591"/>
      <c r="Y23" s="592"/>
      <c r="Z23" s="643">
        <v>1.3</v>
      </c>
      <c r="AA23" s="643"/>
      <c r="AB23" s="643"/>
      <c r="AC23" s="643"/>
      <c r="AD23" s="644">
        <v>16411</v>
      </c>
      <c r="AE23" s="644"/>
      <c r="AF23" s="644"/>
      <c r="AG23" s="644"/>
      <c r="AH23" s="644"/>
      <c r="AI23" s="644"/>
      <c r="AJ23" s="644"/>
      <c r="AK23" s="644"/>
      <c r="AL23" s="613">
        <v>0.3</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122546</v>
      </c>
      <c r="BH23" s="591"/>
      <c r="BI23" s="591"/>
      <c r="BJ23" s="591"/>
      <c r="BK23" s="591"/>
      <c r="BL23" s="591"/>
      <c r="BM23" s="591"/>
      <c r="BN23" s="592"/>
      <c r="BO23" s="643">
        <v>2.8</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56589</v>
      </c>
      <c r="S24" s="591"/>
      <c r="T24" s="591"/>
      <c r="U24" s="591"/>
      <c r="V24" s="591"/>
      <c r="W24" s="591"/>
      <c r="X24" s="591"/>
      <c r="Y24" s="592"/>
      <c r="Z24" s="643">
        <v>0.6</v>
      </c>
      <c r="AA24" s="643"/>
      <c r="AB24" s="643"/>
      <c r="AC24" s="643"/>
      <c r="AD24" s="644" t="s">
        <v>111</v>
      </c>
      <c r="AE24" s="644"/>
      <c r="AF24" s="644"/>
      <c r="AG24" s="644"/>
      <c r="AH24" s="644"/>
      <c r="AI24" s="644"/>
      <c r="AJ24" s="644"/>
      <c r="AK24" s="644"/>
      <c r="AL24" s="613" t="s">
        <v>111</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3395446</v>
      </c>
      <c r="CS24" s="641"/>
      <c r="CT24" s="641"/>
      <c r="CU24" s="641"/>
      <c r="CV24" s="641"/>
      <c r="CW24" s="641"/>
      <c r="CX24" s="641"/>
      <c r="CY24" s="688"/>
      <c r="CZ24" s="692">
        <v>36.1</v>
      </c>
      <c r="DA24" s="693"/>
      <c r="DB24" s="693"/>
      <c r="DC24" s="694"/>
      <c r="DD24" s="687">
        <v>2478436</v>
      </c>
      <c r="DE24" s="641"/>
      <c r="DF24" s="641"/>
      <c r="DG24" s="641"/>
      <c r="DH24" s="641"/>
      <c r="DI24" s="641"/>
      <c r="DJ24" s="641"/>
      <c r="DK24" s="688"/>
      <c r="DL24" s="687">
        <v>2469561</v>
      </c>
      <c r="DM24" s="641"/>
      <c r="DN24" s="641"/>
      <c r="DO24" s="641"/>
      <c r="DP24" s="641"/>
      <c r="DQ24" s="641"/>
      <c r="DR24" s="641"/>
      <c r="DS24" s="641"/>
      <c r="DT24" s="641"/>
      <c r="DU24" s="641"/>
      <c r="DV24" s="688"/>
      <c r="DW24" s="689">
        <v>37.9</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1012445</v>
      </c>
      <c r="S25" s="591"/>
      <c r="T25" s="591"/>
      <c r="U25" s="591"/>
      <c r="V25" s="591"/>
      <c r="W25" s="591"/>
      <c r="X25" s="591"/>
      <c r="Y25" s="592"/>
      <c r="Z25" s="643">
        <v>10.3</v>
      </c>
      <c r="AA25" s="643"/>
      <c r="AB25" s="643"/>
      <c r="AC25" s="643"/>
      <c r="AD25" s="644" t="s">
        <v>111</v>
      </c>
      <c r="AE25" s="644"/>
      <c r="AF25" s="644"/>
      <c r="AG25" s="644"/>
      <c r="AH25" s="644"/>
      <c r="AI25" s="644"/>
      <c r="AJ25" s="644"/>
      <c r="AK25" s="644"/>
      <c r="AL25" s="613" t="s">
        <v>111</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1466302</v>
      </c>
      <c r="CS25" s="609"/>
      <c r="CT25" s="609"/>
      <c r="CU25" s="609"/>
      <c r="CV25" s="609"/>
      <c r="CW25" s="609"/>
      <c r="CX25" s="609"/>
      <c r="CY25" s="610"/>
      <c r="CZ25" s="593">
        <v>15.6</v>
      </c>
      <c r="DA25" s="611"/>
      <c r="DB25" s="611"/>
      <c r="DC25" s="612"/>
      <c r="DD25" s="596">
        <v>1403818</v>
      </c>
      <c r="DE25" s="609"/>
      <c r="DF25" s="609"/>
      <c r="DG25" s="609"/>
      <c r="DH25" s="609"/>
      <c r="DI25" s="609"/>
      <c r="DJ25" s="609"/>
      <c r="DK25" s="610"/>
      <c r="DL25" s="596">
        <v>1394950</v>
      </c>
      <c r="DM25" s="609"/>
      <c r="DN25" s="609"/>
      <c r="DO25" s="609"/>
      <c r="DP25" s="609"/>
      <c r="DQ25" s="609"/>
      <c r="DR25" s="609"/>
      <c r="DS25" s="609"/>
      <c r="DT25" s="609"/>
      <c r="DU25" s="609"/>
      <c r="DV25" s="610"/>
      <c r="DW25" s="613">
        <v>21.4</v>
      </c>
      <c r="DX25" s="614"/>
      <c r="DY25" s="614"/>
      <c r="DZ25" s="614"/>
      <c r="EA25" s="614"/>
      <c r="EB25" s="614"/>
      <c r="EC25" s="615"/>
    </row>
    <row r="26" spans="2:133" ht="11.25" customHeight="1">
      <c r="B26" s="684" t="s">
        <v>276</v>
      </c>
      <c r="C26" s="685"/>
      <c r="D26" s="685"/>
      <c r="E26" s="685"/>
      <c r="F26" s="685"/>
      <c r="G26" s="685"/>
      <c r="H26" s="685"/>
      <c r="I26" s="685"/>
      <c r="J26" s="685"/>
      <c r="K26" s="685"/>
      <c r="L26" s="685"/>
      <c r="M26" s="685"/>
      <c r="N26" s="685"/>
      <c r="O26" s="685"/>
      <c r="P26" s="685"/>
      <c r="Q26" s="686"/>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949550</v>
      </c>
      <c r="CS26" s="591"/>
      <c r="CT26" s="591"/>
      <c r="CU26" s="591"/>
      <c r="CV26" s="591"/>
      <c r="CW26" s="591"/>
      <c r="CX26" s="591"/>
      <c r="CY26" s="592"/>
      <c r="CZ26" s="593">
        <v>10.1</v>
      </c>
      <c r="DA26" s="611"/>
      <c r="DB26" s="611"/>
      <c r="DC26" s="612"/>
      <c r="DD26" s="596">
        <v>899630</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628435</v>
      </c>
      <c r="S27" s="591"/>
      <c r="T27" s="591"/>
      <c r="U27" s="591"/>
      <c r="V27" s="591"/>
      <c r="W27" s="591"/>
      <c r="X27" s="591"/>
      <c r="Y27" s="592"/>
      <c r="Z27" s="643">
        <v>6.4</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4336592</v>
      </c>
      <c r="BH27" s="591"/>
      <c r="BI27" s="591"/>
      <c r="BJ27" s="591"/>
      <c r="BK27" s="591"/>
      <c r="BL27" s="591"/>
      <c r="BM27" s="591"/>
      <c r="BN27" s="592"/>
      <c r="BO27" s="643">
        <v>100</v>
      </c>
      <c r="BP27" s="643"/>
      <c r="BQ27" s="643"/>
      <c r="BR27" s="643"/>
      <c r="BS27" s="596">
        <v>50364</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1223987</v>
      </c>
      <c r="CS27" s="609"/>
      <c r="CT27" s="609"/>
      <c r="CU27" s="609"/>
      <c r="CV27" s="609"/>
      <c r="CW27" s="609"/>
      <c r="CX27" s="609"/>
      <c r="CY27" s="610"/>
      <c r="CZ27" s="593">
        <v>13</v>
      </c>
      <c r="DA27" s="611"/>
      <c r="DB27" s="611"/>
      <c r="DC27" s="612"/>
      <c r="DD27" s="596">
        <v>387339</v>
      </c>
      <c r="DE27" s="609"/>
      <c r="DF27" s="609"/>
      <c r="DG27" s="609"/>
      <c r="DH27" s="609"/>
      <c r="DI27" s="609"/>
      <c r="DJ27" s="609"/>
      <c r="DK27" s="610"/>
      <c r="DL27" s="596">
        <v>387332</v>
      </c>
      <c r="DM27" s="609"/>
      <c r="DN27" s="609"/>
      <c r="DO27" s="609"/>
      <c r="DP27" s="609"/>
      <c r="DQ27" s="609"/>
      <c r="DR27" s="609"/>
      <c r="DS27" s="609"/>
      <c r="DT27" s="609"/>
      <c r="DU27" s="609"/>
      <c r="DV27" s="610"/>
      <c r="DW27" s="613">
        <v>5.9</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24794</v>
      </c>
      <c r="S28" s="591"/>
      <c r="T28" s="591"/>
      <c r="U28" s="591"/>
      <c r="V28" s="591"/>
      <c r="W28" s="591"/>
      <c r="X28" s="591"/>
      <c r="Y28" s="592"/>
      <c r="Z28" s="643">
        <v>0.3</v>
      </c>
      <c r="AA28" s="643"/>
      <c r="AB28" s="643"/>
      <c r="AC28" s="643"/>
      <c r="AD28" s="644">
        <v>4877</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705157</v>
      </c>
      <c r="CS28" s="591"/>
      <c r="CT28" s="591"/>
      <c r="CU28" s="591"/>
      <c r="CV28" s="591"/>
      <c r="CW28" s="591"/>
      <c r="CX28" s="591"/>
      <c r="CY28" s="592"/>
      <c r="CZ28" s="593">
        <v>7.5</v>
      </c>
      <c r="DA28" s="611"/>
      <c r="DB28" s="611"/>
      <c r="DC28" s="612"/>
      <c r="DD28" s="596">
        <v>687279</v>
      </c>
      <c r="DE28" s="591"/>
      <c r="DF28" s="591"/>
      <c r="DG28" s="591"/>
      <c r="DH28" s="591"/>
      <c r="DI28" s="591"/>
      <c r="DJ28" s="591"/>
      <c r="DK28" s="592"/>
      <c r="DL28" s="596">
        <v>687279</v>
      </c>
      <c r="DM28" s="591"/>
      <c r="DN28" s="591"/>
      <c r="DO28" s="591"/>
      <c r="DP28" s="591"/>
      <c r="DQ28" s="591"/>
      <c r="DR28" s="591"/>
      <c r="DS28" s="591"/>
      <c r="DT28" s="591"/>
      <c r="DU28" s="591"/>
      <c r="DV28" s="592"/>
      <c r="DW28" s="613">
        <v>10.5</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9171</v>
      </c>
      <c r="S29" s="591"/>
      <c r="T29" s="591"/>
      <c r="U29" s="591"/>
      <c r="V29" s="591"/>
      <c r="W29" s="591"/>
      <c r="X29" s="591"/>
      <c r="Y29" s="592"/>
      <c r="Z29" s="643">
        <v>0.1</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705157</v>
      </c>
      <c r="CS29" s="609"/>
      <c r="CT29" s="609"/>
      <c r="CU29" s="609"/>
      <c r="CV29" s="609"/>
      <c r="CW29" s="609"/>
      <c r="CX29" s="609"/>
      <c r="CY29" s="610"/>
      <c r="CZ29" s="593">
        <v>7.5</v>
      </c>
      <c r="DA29" s="611"/>
      <c r="DB29" s="611"/>
      <c r="DC29" s="612"/>
      <c r="DD29" s="596">
        <v>687279</v>
      </c>
      <c r="DE29" s="609"/>
      <c r="DF29" s="609"/>
      <c r="DG29" s="609"/>
      <c r="DH29" s="609"/>
      <c r="DI29" s="609"/>
      <c r="DJ29" s="609"/>
      <c r="DK29" s="610"/>
      <c r="DL29" s="596">
        <v>687279</v>
      </c>
      <c r="DM29" s="609"/>
      <c r="DN29" s="609"/>
      <c r="DO29" s="609"/>
      <c r="DP29" s="609"/>
      <c r="DQ29" s="609"/>
      <c r="DR29" s="609"/>
      <c r="DS29" s="609"/>
      <c r="DT29" s="609"/>
      <c r="DU29" s="609"/>
      <c r="DV29" s="610"/>
      <c r="DW29" s="613">
        <v>10.5</v>
      </c>
      <c r="DX29" s="614"/>
      <c r="DY29" s="614"/>
      <c r="DZ29" s="614"/>
      <c r="EA29" s="614"/>
      <c r="EB29" s="614"/>
      <c r="EC29" s="615"/>
    </row>
    <row r="30" spans="2:133" ht="11.25" customHeight="1">
      <c r="B30" s="587" t="s">
        <v>288</v>
      </c>
      <c r="C30" s="588"/>
      <c r="D30" s="588"/>
      <c r="E30" s="588"/>
      <c r="F30" s="588"/>
      <c r="G30" s="588"/>
      <c r="H30" s="588"/>
      <c r="I30" s="588"/>
      <c r="J30" s="588"/>
      <c r="K30" s="588"/>
      <c r="L30" s="588"/>
      <c r="M30" s="588"/>
      <c r="N30" s="588"/>
      <c r="O30" s="588"/>
      <c r="P30" s="588"/>
      <c r="Q30" s="589"/>
      <c r="R30" s="590">
        <v>109525</v>
      </c>
      <c r="S30" s="591"/>
      <c r="T30" s="591"/>
      <c r="U30" s="591"/>
      <c r="V30" s="591"/>
      <c r="W30" s="591"/>
      <c r="X30" s="591"/>
      <c r="Y30" s="592"/>
      <c r="Z30" s="643">
        <v>1.1000000000000001</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v>
      </c>
      <c r="BH30" s="657"/>
      <c r="BI30" s="657"/>
      <c r="BJ30" s="657"/>
      <c r="BK30" s="657"/>
      <c r="BL30" s="657"/>
      <c r="BM30" s="658">
        <v>97.3</v>
      </c>
      <c r="BN30" s="657"/>
      <c r="BO30" s="657"/>
      <c r="BP30" s="657"/>
      <c r="BQ30" s="659"/>
      <c r="BR30" s="656">
        <v>99</v>
      </c>
      <c r="BS30" s="657"/>
      <c r="BT30" s="657"/>
      <c r="BU30" s="657"/>
      <c r="BV30" s="657"/>
      <c r="BW30" s="657"/>
      <c r="BX30" s="658">
        <v>97.2</v>
      </c>
      <c r="BY30" s="657"/>
      <c r="BZ30" s="657"/>
      <c r="CA30" s="657"/>
      <c r="CB30" s="659"/>
      <c r="CD30" s="662"/>
      <c r="CE30" s="663"/>
      <c r="CF30" s="627" t="s">
        <v>291</v>
      </c>
      <c r="CG30" s="624"/>
      <c r="CH30" s="624"/>
      <c r="CI30" s="624"/>
      <c r="CJ30" s="624"/>
      <c r="CK30" s="624"/>
      <c r="CL30" s="624"/>
      <c r="CM30" s="624"/>
      <c r="CN30" s="624"/>
      <c r="CO30" s="624"/>
      <c r="CP30" s="624"/>
      <c r="CQ30" s="625"/>
      <c r="CR30" s="590">
        <v>644528</v>
      </c>
      <c r="CS30" s="591"/>
      <c r="CT30" s="591"/>
      <c r="CU30" s="591"/>
      <c r="CV30" s="591"/>
      <c r="CW30" s="591"/>
      <c r="CX30" s="591"/>
      <c r="CY30" s="592"/>
      <c r="CZ30" s="593">
        <v>6.8</v>
      </c>
      <c r="DA30" s="611"/>
      <c r="DB30" s="611"/>
      <c r="DC30" s="612"/>
      <c r="DD30" s="596">
        <v>626650</v>
      </c>
      <c r="DE30" s="591"/>
      <c r="DF30" s="591"/>
      <c r="DG30" s="591"/>
      <c r="DH30" s="591"/>
      <c r="DI30" s="591"/>
      <c r="DJ30" s="591"/>
      <c r="DK30" s="592"/>
      <c r="DL30" s="596">
        <v>626650</v>
      </c>
      <c r="DM30" s="591"/>
      <c r="DN30" s="591"/>
      <c r="DO30" s="591"/>
      <c r="DP30" s="591"/>
      <c r="DQ30" s="591"/>
      <c r="DR30" s="591"/>
      <c r="DS30" s="591"/>
      <c r="DT30" s="591"/>
      <c r="DU30" s="591"/>
      <c r="DV30" s="592"/>
      <c r="DW30" s="613">
        <v>9.6</v>
      </c>
      <c r="DX30" s="614"/>
      <c r="DY30" s="614"/>
      <c r="DZ30" s="614"/>
      <c r="EA30" s="614"/>
      <c r="EB30" s="614"/>
      <c r="EC30" s="615"/>
    </row>
    <row r="31" spans="2:133" ht="11.25" customHeight="1">
      <c r="B31" s="587" t="s">
        <v>292</v>
      </c>
      <c r="C31" s="588"/>
      <c r="D31" s="588"/>
      <c r="E31" s="588"/>
      <c r="F31" s="588"/>
      <c r="G31" s="588"/>
      <c r="H31" s="588"/>
      <c r="I31" s="588"/>
      <c r="J31" s="588"/>
      <c r="K31" s="588"/>
      <c r="L31" s="588"/>
      <c r="M31" s="588"/>
      <c r="N31" s="588"/>
      <c r="O31" s="588"/>
      <c r="P31" s="588"/>
      <c r="Q31" s="589"/>
      <c r="R31" s="590">
        <v>417849</v>
      </c>
      <c r="S31" s="591"/>
      <c r="T31" s="591"/>
      <c r="U31" s="591"/>
      <c r="V31" s="591"/>
      <c r="W31" s="591"/>
      <c r="X31" s="591"/>
      <c r="Y31" s="592"/>
      <c r="Z31" s="643">
        <v>4.3</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99.1</v>
      </c>
      <c r="BH31" s="609"/>
      <c r="BI31" s="609"/>
      <c r="BJ31" s="609"/>
      <c r="BK31" s="609"/>
      <c r="BL31" s="609"/>
      <c r="BM31" s="645">
        <v>97.2</v>
      </c>
      <c r="BN31" s="655"/>
      <c r="BO31" s="655"/>
      <c r="BP31" s="655"/>
      <c r="BQ31" s="619"/>
      <c r="BR31" s="654">
        <v>99</v>
      </c>
      <c r="BS31" s="609"/>
      <c r="BT31" s="609"/>
      <c r="BU31" s="609"/>
      <c r="BV31" s="609"/>
      <c r="BW31" s="609"/>
      <c r="BX31" s="645">
        <v>97</v>
      </c>
      <c r="BY31" s="655"/>
      <c r="BZ31" s="655"/>
      <c r="CA31" s="655"/>
      <c r="CB31" s="619"/>
      <c r="CD31" s="662"/>
      <c r="CE31" s="663"/>
      <c r="CF31" s="627" t="s">
        <v>295</v>
      </c>
      <c r="CG31" s="624"/>
      <c r="CH31" s="624"/>
      <c r="CI31" s="624"/>
      <c r="CJ31" s="624"/>
      <c r="CK31" s="624"/>
      <c r="CL31" s="624"/>
      <c r="CM31" s="624"/>
      <c r="CN31" s="624"/>
      <c r="CO31" s="624"/>
      <c r="CP31" s="624"/>
      <c r="CQ31" s="625"/>
      <c r="CR31" s="590">
        <v>60629</v>
      </c>
      <c r="CS31" s="609"/>
      <c r="CT31" s="609"/>
      <c r="CU31" s="609"/>
      <c r="CV31" s="609"/>
      <c r="CW31" s="609"/>
      <c r="CX31" s="609"/>
      <c r="CY31" s="610"/>
      <c r="CZ31" s="593">
        <v>0.6</v>
      </c>
      <c r="DA31" s="611"/>
      <c r="DB31" s="611"/>
      <c r="DC31" s="612"/>
      <c r="DD31" s="596">
        <v>60629</v>
      </c>
      <c r="DE31" s="609"/>
      <c r="DF31" s="609"/>
      <c r="DG31" s="609"/>
      <c r="DH31" s="609"/>
      <c r="DI31" s="609"/>
      <c r="DJ31" s="609"/>
      <c r="DK31" s="610"/>
      <c r="DL31" s="596">
        <v>60629</v>
      </c>
      <c r="DM31" s="609"/>
      <c r="DN31" s="609"/>
      <c r="DO31" s="609"/>
      <c r="DP31" s="609"/>
      <c r="DQ31" s="609"/>
      <c r="DR31" s="609"/>
      <c r="DS31" s="609"/>
      <c r="DT31" s="609"/>
      <c r="DU31" s="609"/>
      <c r="DV31" s="610"/>
      <c r="DW31" s="613">
        <v>0.9</v>
      </c>
      <c r="DX31" s="614"/>
      <c r="DY31" s="614"/>
      <c r="DZ31" s="614"/>
      <c r="EA31" s="614"/>
      <c r="EB31" s="614"/>
      <c r="EC31" s="615"/>
    </row>
    <row r="32" spans="2:133" ht="11.25" customHeight="1">
      <c r="B32" s="587" t="s">
        <v>296</v>
      </c>
      <c r="C32" s="588"/>
      <c r="D32" s="588"/>
      <c r="E32" s="588"/>
      <c r="F32" s="588"/>
      <c r="G32" s="588"/>
      <c r="H32" s="588"/>
      <c r="I32" s="588"/>
      <c r="J32" s="588"/>
      <c r="K32" s="588"/>
      <c r="L32" s="588"/>
      <c r="M32" s="588"/>
      <c r="N32" s="588"/>
      <c r="O32" s="588"/>
      <c r="P32" s="588"/>
      <c r="Q32" s="589"/>
      <c r="R32" s="590">
        <v>376781</v>
      </c>
      <c r="S32" s="591"/>
      <c r="T32" s="591"/>
      <c r="U32" s="591"/>
      <c r="V32" s="591"/>
      <c r="W32" s="591"/>
      <c r="X32" s="591"/>
      <c r="Y32" s="592"/>
      <c r="Z32" s="643">
        <v>3.8</v>
      </c>
      <c r="AA32" s="643"/>
      <c r="AB32" s="643"/>
      <c r="AC32" s="643"/>
      <c r="AD32" s="644">
        <v>37</v>
      </c>
      <c r="AE32" s="644"/>
      <c r="AF32" s="644"/>
      <c r="AG32" s="644"/>
      <c r="AH32" s="644"/>
      <c r="AI32" s="644"/>
      <c r="AJ32" s="644"/>
      <c r="AK32" s="644"/>
      <c r="AL32" s="613">
        <v>0</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98.8</v>
      </c>
      <c r="BH32" s="575"/>
      <c r="BI32" s="575"/>
      <c r="BJ32" s="575"/>
      <c r="BK32" s="575"/>
      <c r="BL32" s="575"/>
      <c r="BM32" s="638">
        <v>97.2</v>
      </c>
      <c r="BN32" s="575"/>
      <c r="BO32" s="575"/>
      <c r="BP32" s="575"/>
      <c r="BQ32" s="632"/>
      <c r="BR32" s="653">
        <v>98.9</v>
      </c>
      <c r="BS32" s="575"/>
      <c r="BT32" s="575"/>
      <c r="BU32" s="575"/>
      <c r="BV32" s="575"/>
      <c r="BW32" s="575"/>
      <c r="BX32" s="638">
        <v>97.2</v>
      </c>
      <c r="BY32" s="575"/>
      <c r="BZ32" s="575"/>
      <c r="CA32" s="575"/>
      <c r="CB32" s="632"/>
      <c r="CD32" s="664"/>
      <c r="CE32" s="665"/>
      <c r="CF32" s="627" t="s">
        <v>298</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299</v>
      </c>
      <c r="C33" s="588"/>
      <c r="D33" s="588"/>
      <c r="E33" s="588"/>
      <c r="F33" s="588"/>
      <c r="G33" s="588"/>
      <c r="H33" s="588"/>
      <c r="I33" s="588"/>
      <c r="J33" s="588"/>
      <c r="K33" s="588"/>
      <c r="L33" s="588"/>
      <c r="M33" s="588"/>
      <c r="N33" s="588"/>
      <c r="O33" s="588"/>
      <c r="P33" s="588"/>
      <c r="Q33" s="589"/>
      <c r="R33" s="590">
        <v>581900</v>
      </c>
      <c r="S33" s="591"/>
      <c r="T33" s="591"/>
      <c r="U33" s="591"/>
      <c r="V33" s="591"/>
      <c r="W33" s="591"/>
      <c r="X33" s="591"/>
      <c r="Y33" s="592"/>
      <c r="Z33" s="643">
        <v>5.9</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5274762</v>
      </c>
      <c r="CS33" s="609"/>
      <c r="CT33" s="609"/>
      <c r="CU33" s="609"/>
      <c r="CV33" s="609"/>
      <c r="CW33" s="609"/>
      <c r="CX33" s="609"/>
      <c r="CY33" s="610"/>
      <c r="CZ33" s="593">
        <v>56</v>
      </c>
      <c r="DA33" s="611"/>
      <c r="DB33" s="611"/>
      <c r="DC33" s="612"/>
      <c r="DD33" s="596">
        <v>3954268</v>
      </c>
      <c r="DE33" s="609"/>
      <c r="DF33" s="609"/>
      <c r="DG33" s="609"/>
      <c r="DH33" s="609"/>
      <c r="DI33" s="609"/>
      <c r="DJ33" s="609"/>
      <c r="DK33" s="610"/>
      <c r="DL33" s="596">
        <v>2866791</v>
      </c>
      <c r="DM33" s="609"/>
      <c r="DN33" s="609"/>
      <c r="DO33" s="609"/>
      <c r="DP33" s="609"/>
      <c r="DQ33" s="609"/>
      <c r="DR33" s="609"/>
      <c r="DS33" s="609"/>
      <c r="DT33" s="609"/>
      <c r="DU33" s="609"/>
      <c r="DV33" s="610"/>
      <c r="DW33" s="613">
        <v>44</v>
      </c>
      <c r="DX33" s="614"/>
      <c r="DY33" s="614"/>
      <c r="DZ33" s="614"/>
      <c r="EA33" s="614"/>
      <c r="EB33" s="614"/>
      <c r="EC33" s="615"/>
    </row>
    <row r="34" spans="2:133" ht="11.25" customHeight="1">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2192216</v>
      </c>
      <c r="CS34" s="591"/>
      <c r="CT34" s="591"/>
      <c r="CU34" s="591"/>
      <c r="CV34" s="591"/>
      <c r="CW34" s="591"/>
      <c r="CX34" s="591"/>
      <c r="CY34" s="592"/>
      <c r="CZ34" s="593">
        <v>23.3</v>
      </c>
      <c r="DA34" s="611"/>
      <c r="DB34" s="611"/>
      <c r="DC34" s="612"/>
      <c r="DD34" s="596">
        <v>1526042</v>
      </c>
      <c r="DE34" s="591"/>
      <c r="DF34" s="591"/>
      <c r="DG34" s="591"/>
      <c r="DH34" s="591"/>
      <c r="DI34" s="591"/>
      <c r="DJ34" s="591"/>
      <c r="DK34" s="592"/>
      <c r="DL34" s="596">
        <v>1421458</v>
      </c>
      <c r="DM34" s="591"/>
      <c r="DN34" s="591"/>
      <c r="DO34" s="591"/>
      <c r="DP34" s="591"/>
      <c r="DQ34" s="591"/>
      <c r="DR34" s="591"/>
      <c r="DS34" s="591"/>
      <c r="DT34" s="591"/>
      <c r="DU34" s="591"/>
      <c r="DV34" s="592"/>
      <c r="DW34" s="613">
        <v>21.8</v>
      </c>
      <c r="DX34" s="614"/>
      <c r="DY34" s="614"/>
      <c r="DZ34" s="614"/>
      <c r="EA34" s="614"/>
      <c r="EB34" s="614"/>
      <c r="EC34" s="615"/>
    </row>
    <row r="35" spans="2:133" ht="11.25" customHeight="1">
      <c r="B35" s="587" t="s">
        <v>305</v>
      </c>
      <c r="C35" s="588"/>
      <c r="D35" s="588"/>
      <c r="E35" s="588"/>
      <c r="F35" s="588"/>
      <c r="G35" s="588"/>
      <c r="H35" s="588"/>
      <c r="I35" s="588"/>
      <c r="J35" s="588"/>
      <c r="K35" s="588"/>
      <c r="L35" s="588"/>
      <c r="M35" s="588"/>
      <c r="N35" s="588"/>
      <c r="O35" s="588"/>
      <c r="P35" s="588"/>
      <c r="Q35" s="589"/>
      <c r="R35" s="590">
        <v>410000</v>
      </c>
      <c r="S35" s="591"/>
      <c r="T35" s="591"/>
      <c r="U35" s="591"/>
      <c r="V35" s="591"/>
      <c r="W35" s="591"/>
      <c r="X35" s="591"/>
      <c r="Y35" s="592"/>
      <c r="Z35" s="643">
        <v>4.2</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1288886</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46099</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30869</v>
      </c>
      <c r="CS35" s="609"/>
      <c r="CT35" s="609"/>
      <c r="CU35" s="609"/>
      <c r="CV35" s="609"/>
      <c r="CW35" s="609"/>
      <c r="CX35" s="609"/>
      <c r="CY35" s="610"/>
      <c r="CZ35" s="593">
        <v>0.3</v>
      </c>
      <c r="DA35" s="611"/>
      <c r="DB35" s="611"/>
      <c r="DC35" s="612"/>
      <c r="DD35" s="596">
        <v>26671</v>
      </c>
      <c r="DE35" s="609"/>
      <c r="DF35" s="609"/>
      <c r="DG35" s="609"/>
      <c r="DH35" s="609"/>
      <c r="DI35" s="609"/>
      <c r="DJ35" s="609"/>
      <c r="DK35" s="610"/>
      <c r="DL35" s="596">
        <v>26671</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309</v>
      </c>
      <c r="C36" s="572"/>
      <c r="D36" s="572"/>
      <c r="E36" s="572"/>
      <c r="F36" s="572"/>
      <c r="G36" s="572"/>
      <c r="H36" s="572"/>
      <c r="I36" s="572"/>
      <c r="J36" s="572"/>
      <c r="K36" s="572"/>
      <c r="L36" s="572"/>
      <c r="M36" s="572"/>
      <c r="N36" s="572"/>
      <c r="O36" s="572"/>
      <c r="P36" s="572"/>
      <c r="Q36" s="573"/>
      <c r="R36" s="574">
        <v>9797736</v>
      </c>
      <c r="S36" s="631"/>
      <c r="T36" s="631"/>
      <c r="U36" s="631"/>
      <c r="V36" s="631"/>
      <c r="W36" s="631"/>
      <c r="X36" s="631"/>
      <c r="Y36" s="634"/>
      <c r="Z36" s="635">
        <v>100</v>
      </c>
      <c r="AA36" s="635"/>
      <c r="AB36" s="635"/>
      <c r="AC36" s="635"/>
      <c r="AD36" s="636">
        <v>6105064</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472753</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-30078</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1372541</v>
      </c>
      <c r="CS36" s="591"/>
      <c r="CT36" s="591"/>
      <c r="CU36" s="591"/>
      <c r="CV36" s="591"/>
      <c r="CW36" s="591"/>
      <c r="CX36" s="591"/>
      <c r="CY36" s="592"/>
      <c r="CZ36" s="593">
        <v>14.6</v>
      </c>
      <c r="DA36" s="611"/>
      <c r="DB36" s="611"/>
      <c r="DC36" s="612"/>
      <c r="DD36" s="596">
        <v>1075654</v>
      </c>
      <c r="DE36" s="591"/>
      <c r="DF36" s="591"/>
      <c r="DG36" s="591"/>
      <c r="DH36" s="591"/>
      <c r="DI36" s="591"/>
      <c r="DJ36" s="591"/>
      <c r="DK36" s="592"/>
      <c r="DL36" s="596">
        <v>719196</v>
      </c>
      <c r="DM36" s="591"/>
      <c r="DN36" s="591"/>
      <c r="DO36" s="591"/>
      <c r="DP36" s="591"/>
      <c r="DQ36" s="591"/>
      <c r="DR36" s="591"/>
      <c r="DS36" s="591"/>
      <c r="DT36" s="591"/>
      <c r="DU36" s="591"/>
      <c r="DV36" s="592"/>
      <c r="DW36" s="613">
        <v>11</v>
      </c>
      <c r="DX36" s="614"/>
      <c r="DY36" s="614"/>
      <c r="DZ36" s="614"/>
      <c r="EA36" s="614"/>
      <c r="EB36" s="614"/>
      <c r="EC36" s="615"/>
    </row>
    <row r="37" spans="2:133" ht="11.25" customHeight="1">
      <c r="AQ37" s="616" t="s">
        <v>313</v>
      </c>
      <c r="AR37" s="617"/>
      <c r="AS37" s="617"/>
      <c r="AT37" s="617"/>
      <c r="AU37" s="617"/>
      <c r="AV37" s="617"/>
      <c r="AW37" s="617"/>
      <c r="AX37" s="617"/>
      <c r="AY37" s="618"/>
      <c r="AZ37" s="590">
        <v>23748</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3712</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612319</v>
      </c>
      <c r="CS37" s="609"/>
      <c r="CT37" s="609"/>
      <c r="CU37" s="609"/>
      <c r="CV37" s="609"/>
      <c r="CW37" s="609"/>
      <c r="CX37" s="609"/>
      <c r="CY37" s="610"/>
      <c r="CZ37" s="593">
        <v>6.5</v>
      </c>
      <c r="DA37" s="611"/>
      <c r="DB37" s="611"/>
      <c r="DC37" s="612"/>
      <c r="DD37" s="596">
        <v>612318</v>
      </c>
      <c r="DE37" s="609"/>
      <c r="DF37" s="609"/>
      <c r="DG37" s="609"/>
      <c r="DH37" s="609"/>
      <c r="DI37" s="609"/>
      <c r="DJ37" s="609"/>
      <c r="DK37" s="610"/>
      <c r="DL37" s="596">
        <v>612318</v>
      </c>
      <c r="DM37" s="609"/>
      <c r="DN37" s="609"/>
      <c r="DO37" s="609"/>
      <c r="DP37" s="609"/>
      <c r="DQ37" s="609"/>
      <c r="DR37" s="609"/>
      <c r="DS37" s="609"/>
      <c r="DT37" s="609"/>
      <c r="DU37" s="609"/>
      <c r="DV37" s="610"/>
      <c r="DW37" s="613">
        <v>9.4</v>
      </c>
      <c r="DX37" s="614"/>
      <c r="DY37" s="614"/>
      <c r="DZ37" s="614"/>
      <c r="EA37" s="614"/>
      <c r="EB37" s="614"/>
      <c r="EC37" s="615"/>
    </row>
    <row r="38" spans="2:133" ht="11.25" customHeight="1">
      <c r="AQ38" s="616" t="s">
        <v>316</v>
      </c>
      <c r="AR38" s="617"/>
      <c r="AS38" s="617"/>
      <c r="AT38" s="617"/>
      <c r="AU38" s="617"/>
      <c r="AV38" s="617"/>
      <c r="AW38" s="617"/>
      <c r="AX38" s="617"/>
      <c r="AY38" s="618"/>
      <c r="AZ38" s="590" t="s">
        <v>317</v>
      </c>
      <c r="BA38" s="591"/>
      <c r="BB38" s="591"/>
      <c r="BC38" s="591"/>
      <c r="BD38" s="609"/>
      <c r="BE38" s="609"/>
      <c r="BF38" s="619"/>
      <c r="BG38" s="627" t="s">
        <v>318</v>
      </c>
      <c r="BH38" s="624"/>
      <c r="BI38" s="624"/>
      <c r="BJ38" s="624"/>
      <c r="BK38" s="624"/>
      <c r="BL38" s="624"/>
      <c r="BM38" s="624"/>
      <c r="BN38" s="624"/>
      <c r="BO38" s="624"/>
      <c r="BP38" s="624"/>
      <c r="BQ38" s="624"/>
      <c r="BR38" s="624"/>
      <c r="BS38" s="624"/>
      <c r="BT38" s="624"/>
      <c r="BU38" s="625"/>
      <c r="BV38" s="590">
        <v>6606</v>
      </c>
      <c r="BW38" s="591"/>
      <c r="BX38" s="591"/>
      <c r="BY38" s="591"/>
      <c r="BZ38" s="591"/>
      <c r="CA38" s="591"/>
      <c r="CB38" s="626"/>
      <c r="CD38" s="627" t="s">
        <v>319</v>
      </c>
      <c r="CE38" s="624"/>
      <c r="CF38" s="624"/>
      <c r="CG38" s="624"/>
      <c r="CH38" s="624"/>
      <c r="CI38" s="624"/>
      <c r="CJ38" s="624"/>
      <c r="CK38" s="624"/>
      <c r="CL38" s="624"/>
      <c r="CM38" s="624"/>
      <c r="CN38" s="624"/>
      <c r="CO38" s="624"/>
      <c r="CP38" s="624"/>
      <c r="CQ38" s="625"/>
      <c r="CR38" s="590">
        <v>1265138</v>
      </c>
      <c r="CS38" s="591"/>
      <c r="CT38" s="591"/>
      <c r="CU38" s="591"/>
      <c r="CV38" s="591"/>
      <c r="CW38" s="591"/>
      <c r="CX38" s="591"/>
      <c r="CY38" s="592"/>
      <c r="CZ38" s="593">
        <v>13.4</v>
      </c>
      <c r="DA38" s="611"/>
      <c r="DB38" s="611"/>
      <c r="DC38" s="612"/>
      <c r="DD38" s="596">
        <v>1121923</v>
      </c>
      <c r="DE38" s="591"/>
      <c r="DF38" s="591"/>
      <c r="DG38" s="591"/>
      <c r="DH38" s="591"/>
      <c r="DI38" s="591"/>
      <c r="DJ38" s="591"/>
      <c r="DK38" s="592"/>
      <c r="DL38" s="596">
        <v>682061</v>
      </c>
      <c r="DM38" s="591"/>
      <c r="DN38" s="591"/>
      <c r="DO38" s="591"/>
      <c r="DP38" s="591"/>
      <c r="DQ38" s="591"/>
      <c r="DR38" s="591"/>
      <c r="DS38" s="591"/>
      <c r="DT38" s="591"/>
      <c r="DU38" s="591"/>
      <c r="DV38" s="592"/>
      <c r="DW38" s="613">
        <v>10.5</v>
      </c>
      <c r="DX38" s="614"/>
      <c r="DY38" s="614"/>
      <c r="DZ38" s="614"/>
      <c r="EA38" s="614"/>
      <c r="EB38" s="614"/>
      <c r="EC38" s="615"/>
    </row>
    <row r="39" spans="2:133" ht="11.25" customHeight="1">
      <c r="AQ39" s="616" t="s">
        <v>320</v>
      </c>
      <c r="AR39" s="617"/>
      <c r="AS39" s="617"/>
      <c r="AT39" s="617"/>
      <c r="AU39" s="617"/>
      <c r="AV39" s="617"/>
      <c r="AW39" s="617"/>
      <c r="AX39" s="617"/>
      <c r="AY39" s="618"/>
      <c r="AZ39" s="590" t="s">
        <v>317</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111</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191088</v>
      </c>
      <c r="CS39" s="609"/>
      <c r="CT39" s="609"/>
      <c r="CU39" s="609"/>
      <c r="CV39" s="609"/>
      <c r="CW39" s="609"/>
      <c r="CX39" s="609"/>
      <c r="CY39" s="610"/>
      <c r="CZ39" s="593">
        <v>2</v>
      </c>
      <c r="DA39" s="611"/>
      <c r="DB39" s="611"/>
      <c r="DC39" s="612"/>
      <c r="DD39" s="596">
        <v>186573</v>
      </c>
      <c r="DE39" s="609"/>
      <c r="DF39" s="609"/>
      <c r="DG39" s="609"/>
      <c r="DH39" s="609"/>
      <c r="DI39" s="609"/>
      <c r="DJ39" s="609"/>
      <c r="DK39" s="610"/>
      <c r="DL39" s="596" t="s">
        <v>317</v>
      </c>
      <c r="DM39" s="609"/>
      <c r="DN39" s="609"/>
      <c r="DO39" s="609"/>
      <c r="DP39" s="609"/>
      <c r="DQ39" s="609"/>
      <c r="DR39" s="609"/>
      <c r="DS39" s="609"/>
      <c r="DT39" s="609"/>
      <c r="DU39" s="609"/>
      <c r="DV39" s="610"/>
      <c r="DW39" s="613" t="s">
        <v>317</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186420</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93</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222910</v>
      </c>
      <c r="CS40" s="591"/>
      <c r="CT40" s="591"/>
      <c r="CU40" s="591"/>
      <c r="CV40" s="591"/>
      <c r="CW40" s="591"/>
      <c r="CX40" s="591"/>
      <c r="CY40" s="592"/>
      <c r="CZ40" s="593">
        <v>2.4</v>
      </c>
      <c r="DA40" s="611"/>
      <c r="DB40" s="611"/>
      <c r="DC40" s="612"/>
      <c r="DD40" s="596">
        <v>17405</v>
      </c>
      <c r="DE40" s="591"/>
      <c r="DF40" s="591"/>
      <c r="DG40" s="591"/>
      <c r="DH40" s="591"/>
      <c r="DI40" s="591"/>
      <c r="DJ40" s="591"/>
      <c r="DK40" s="592"/>
      <c r="DL40" s="596">
        <v>17405</v>
      </c>
      <c r="DM40" s="591"/>
      <c r="DN40" s="591"/>
      <c r="DO40" s="591"/>
      <c r="DP40" s="591"/>
      <c r="DQ40" s="591"/>
      <c r="DR40" s="591"/>
      <c r="DS40" s="591"/>
      <c r="DT40" s="591"/>
      <c r="DU40" s="591"/>
      <c r="DV40" s="592"/>
      <c r="DW40" s="613">
        <v>0.3</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605965</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279</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745083</v>
      </c>
      <c r="CS42" s="591"/>
      <c r="CT42" s="591"/>
      <c r="CU42" s="591"/>
      <c r="CV42" s="591"/>
      <c r="CW42" s="591"/>
      <c r="CX42" s="591"/>
      <c r="CY42" s="592"/>
      <c r="CZ42" s="593">
        <v>7.9</v>
      </c>
      <c r="DA42" s="594"/>
      <c r="DB42" s="594"/>
      <c r="DC42" s="595"/>
      <c r="DD42" s="596">
        <v>371157</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v>17680</v>
      </c>
      <c r="CS43" s="609"/>
      <c r="CT43" s="609"/>
      <c r="CU43" s="609"/>
      <c r="CV43" s="609"/>
      <c r="CW43" s="609"/>
      <c r="CX43" s="609"/>
      <c r="CY43" s="610"/>
      <c r="CZ43" s="593">
        <v>0.2</v>
      </c>
      <c r="DA43" s="611"/>
      <c r="DB43" s="611"/>
      <c r="DC43" s="612"/>
      <c r="DD43" s="596">
        <v>17680</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335</v>
      </c>
      <c r="CD44" s="603" t="s">
        <v>287</v>
      </c>
      <c r="CE44" s="604"/>
      <c r="CF44" s="587" t="s">
        <v>336</v>
      </c>
      <c r="CG44" s="588"/>
      <c r="CH44" s="588"/>
      <c r="CI44" s="588"/>
      <c r="CJ44" s="588"/>
      <c r="CK44" s="588"/>
      <c r="CL44" s="588"/>
      <c r="CM44" s="588"/>
      <c r="CN44" s="588"/>
      <c r="CO44" s="588"/>
      <c r="CP44" s="588"/>
      <c r="CQ44" s="589"/>
      <c r="CR44" s="590">
        <v>739249</v>
      </c>
      <c r="CS44" s="591"/>
      <c r="CT44" s="591"/>
      <c r="CU44" s="591"/>
      <c r="CV44" s="591"/>
      <c r="CW44" s="591"/>
      <c r="CX44" s="591"/>
      <c r="CY44" s="592"/>
      <c r="CZ44" s="593">
        <v>7.9</v>
      </c>
      <c r="DA44" s="594"/>
      <c r="DB44" s="594"/>
      <c r="DC44" s="595"/>
      <c r="DD44" s="596">
        <v>371157</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337</v>
      </c>
      <c r="CG45" s="588"/>
      <c r="CH45" s="588"/>
      <c r="CI45" s="588"/>
      <c r="CJ45" s="588"/>
      <c r="CK45" s="588"/>
      <c r="CL45" s="588"/>
      <c r="CM45" s="588"/>
      <c r="CN45" s="588"/>
      <c r="CO45" s="588"/>
      <c r="CP45" s="588"/>
      <c r="CQ45" s="589"/>
      <c r="CR45" s="590">
        <v>236208</v>
      </c>
      <c r="CS45" s="609"/>
      <c r="CT45" s="609"/>
      <c r="CU45" s="609"/>
      <c r="CV45" s="609"/>
      <c r="CW45" s="609"/>
      <c r="CX45" s="609"/>
      <c r="CY45" s="610"/>
      <c r="CZ45" s="593">
        <v>2.5</v>
      </c>
      <c r="DA45" s="611"/>
      <c r="DB45" s="611"/>
      <c r="DC45" s="612"/>
      <c r="DD45" s="596">
        <v>72826</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338</v>
      </c>
      <c r="CG46" s="588"/>
      <c r="CH46" s="588"/>
      <c r="CI46" s="588"/>
      <c r="CJ46" s="588"/>
      <c r="CK46" s="588"/>
      <c r="CL46" s="588"/>
      <c r="CM46" s="588"/>
      <c r="CN46" s="588"/>
      <c r="CO46" s="588"/>
      <c r="CP46" s="588"/>
      <c r="CQ46" s="589"/>
      <c r="CR46" s="590">
        <v>503041</v>
      </c>
      <c r="CS46" s="591"/>
      <c r="CT46" s="591"/>
      <c r="CU46" s="591"/>
      <c r="CV46" s="591"/>
      <c r="CW46" s="591"/>
      <c r="CX46" s="591"/>
      <c r="CY46" s="592"/>
      <c r="CZ46" s="593">
        <v>5.3</v>
      </c>
      <c r="DA46" s="594"/>
      <c r="DB46" s="594"/>
      <c r="DC46" s="595"/>
      <c r="DD46" s="596">
        <v>298331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339</v>
      </c>
      <c r="CG47" s="588"/>
      <c r="CH47" s="588"/>
      <c r="CI47" s="588"/>
      <c r="CJ47" s="588"/>
      <c r="CK47" s="588"/>
      <c r="CL47" s="588"/>
      <c r="CM47" s="588"/>
      <c r="CN47" s="588"/>
      <c r="CO47" s="588"/>
      <c r="CP47" s="588"/>
      <c r="CQ47" s="589"/>
      <c r="CR47" s="590">
        <v>5834</v>
      </c>
      <c r="CS47" s="609"/>
      <c r="CT47" s="609"/>
      <c r="CU47" s="609"/>
      <c r="CV47" s="609"/>
      <c r="CW47" s="609"/>
      <c r="CX47" s="609"/>
      <c r="CY47" s="610"/>
      <c r="CZ47" s="593">
        <v>0.1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341</v>
      </c>
      <c r="CE49" s="572"/>
      <c r="CF49" s="572"/>
      <c r="CG49" s="572"/>
      <c r="CH49" s="572"/>
      <c r="CI49" s="572"/>
      <c r="CJ49" s="572"/>
      <c r="CK49" s="572"/>
      <c r="CL49" s="572"/>
      <c r="CM49" s="572"/>
      <c r="CN49" s="572"/>
      <c r="CO49" s="572"/>
      <c r="CP49" s="572"/>
      <c r="CQ49" s="573"/>
      <c r="CR49" s="574">
        <v>9415291</v>
      </c>
      <c r="CS49" s="575"/>
      <c r="CT49" s="575"/>
      <c r="CU49" s="575"/>
      <c r="CV49" s="575"/>
      <c r="CW49" s="575"/>
      <c r="CX49" s="575"/>
      <c r="CY49" s="576"/>
      <c r="CZ49" s="577">
        <v>100</v>
      </c>
      <c r="DA49" s="578"/>
      <c r="DB49" s="578"/>
      <c r="DC49" s="579"/>
      <c r="DD49" s="580">
        <v>6803861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4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election activeCell="AK72" sqref="AK72:AO7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364</v>
      </c>
      <c r="C7" s="1050"/>
      <c r="D7" s="1050"/>
      <c r="E7" s="1050"/>
      <c r="F7" s="1050"/>
      <c r="G7" s="1050"/>
      <c r="H7" s="1050"/>
      <c r="I7" s="1050"/>
      <c r="J7" s="1050"/>
      <c r="K7" s="1050"/>
      <c r="L7" s="1050"/>
      <c r="M7" s="1050"/>
      <c r="N7" s="1050"/>
      <c r="O7" s="1050"/>
      <c r="P7" s="1051"/>
      <c r="Q7" s="1103">
        <v>9792</v>
      </c>
      <c r="R7" s="1104"/>
      <c r="S7" s="1104"/>
      <c r="T7" s="1104"/>
      <c r="U7" s="1104"/>
      <c r="V7" s="1104">
        <v>9433</v>
      </c>
      <c r="W7" s="1104"/>
      <c r="X7" s="1104"/>
      <c r="Y7" s="1104"/>
      <c r="Z7" s="1104"/>
      <c r="AA7" s="1104">
        <f>Q7-V7</f>
        <v>359</v>
      </c>
      <c r="AB7" s="1104"/>
      <c r="AC7" s="1104"/>
      <c r="AD7" s="1104"/>
      <c r="AE7" s="1105"/>
      <c r="AF7" s="1106">
        <v>335</v>
      </c>
      <c r="AG7" s="1107"/>
      <c r="AH7" s="1107"/>
      <c r="AI7" s="1107"/>
      <c r="AJ7" s="1108"/>
      <c r="AK7" s="1090">
        <v>110</v>
      </c>
      <c r="AL7" s="1091"/>
      <c r="AM7" s="1091"/>
      <c r="AN7" s="1091"/>
      <c r="AO7" s="1091"/>
      <c r="AP7" s="1091">
        <v>6509</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547</v>
      </c>
      <c r="BT7" s="1095"/>
      <c r="BU7" s="1095"/>
      <c r="BV7" s="1095"/>
      <c r="BW7" s="1095"/>
      <c r="BX7" s="1095"/>
      <c r="BY7" s="1095"/>
      <c r="BZ7" s="1095"/>
      <c r="CA7" s="1095"/>
      <c r="CB7" s="1095"/>
      <c r="CC7" s="1095"/>
      <c r="CD7" s="1095"/>
      <c r="CE7" s="1095"/>
      <c r="CF7" s="1095"/>
      <c r="CG7" s="1096"/>
      <c r="CH7" s="1087">
        <v>-10</v>
      </c>
      <c r="CI7" s="1088"/>
      <c r="CJ7" s="1088"/>
      <c r="CK7" s="1088"/>
      <c r="CL7" s="1089"/>
      <c r="CM7" s="1087">
        <v>92</v>
      </c>
      <c r="CN7" s="1088"/>
      <c r="CO7" s="1088"/>
      <c r="CP7" s="1088"/>
      <c r="CQ7" s="1089"/>
      <c r="CR7" s="1087">
        <v>2.7</v>
      </c>
      <c r="CS7" s="1088"/>
      <c r="CT7" s="1088"/>
      <c r="CU7" s="1088"/>
      <c r="CV7" s="1089"/>
      <c r="CW7" s="1087" t="s">
        <v>545</v>
      </c>
      <c r="CX7" s="1088"/>
      <c r="CY7" s="1088"/>
      <c r="CZ7" s="1088"/>
      <c r="DA7" s="1089"/>
      <c r="DB7" s="1087" t="s">
        <v>545</v>
      </c>
      <c r="DC7" s="1088"/>
      <c r="DD7" s="1088"/>
      <c r="DE7" s="1088"/>
      <c r="DF7" s="1089"/>
      <c r="DG7" s="1087" t="s">
        <v>545</v>
      </c>
      <c r="DH7" s="1088"/>
      <c r="DI7" s="1088"/>
      <c r="DJ7" s="1088"/>
      <c r="DK7" s="1089"/>
      <c r="DL7" s="1087" t="s">
        <v>545</v>
      </c>
      <c r="DM7" s="1088"/>
      <c r="DN7" s="1088"/>
      <c r="DO7" s="1088"/>
      <c r="DP7" s="1089"/>
      <c r="DQ7" s="1087" t="s">
        <v>545</v>
      </c>
      <c r="DR7" s="1088"/>
      <c r="DS7" s="1088"/>
      <c r="DT7" s="1088"/>
      <c r="DU7" s="1089"/>
      <c r="DV7" s="1114"/>
      <c r="DW7" s="1115"/>
      <c r="DX7" s="1115"/>
      <c r="DY7" s="1115"/>
      <c r="DZ7" s="1116"/>
      <c r="EA7" s="207"/>
    </row>
    <row r="8" spans="1:131" s="208" customFormat="1" ht="26.25" customHeight="1">
      <c r="A8" s="214">
        <v>2</v>
      </c>
      <c r="B8" s="1036" t="s">
        <v>365</v>
      </c>
      <c r="C8" s="1037"/>
      <c r="D8" s="1037"/>
      <c r="E8" s="1037"/>
      <c r="F8" s="1037"/>
      <c r="G8" s="1037"/>
      <c r="H8" s="1037"/>
      <c r="I8" s="1037"/>
      <c r="J8" s="1037"/>
      <c r="K8" s="1037"/>
      <c r="L8" s="1037"/>
      <c r="M8" s="1037"/>
      <c r="N8" s="1037"/>
      <c r="O8" s="1037"/>
      <c r="P8" s="1038"/>
      <c r="Q8" s="1042">
        <v>125</v>
      </c>
      <c r="R8" s="1043"/>
      <c r="S8" s="1043"/>
      <c r="T8" s="1043"/>
      <c r="U8" s="1043"/>
      <c r="V8" s="1043">
        <v>101</v>
      </c>
      <c r="W8" s="1043"/>
      <c r="X8" s="1043"/>
      <c r="Y8" s="1043"/>
      <c r="Z8" s="1043"/>
      <c r="AA8" s="1043">
        <v>24</v>
      </c>
      <c r="AB8" s="1043"/>
      <c r="AC8" s="1043"/>
      <c r="AD8" s="1043"/>
      <c r="AE8" s="1044"/>
      <c r="AF8" s="1018">
        <v>4</v>
      </c>
      <c r="AG8" s="1019"/>
      <c r="AH8" s="1019"/>
      <c r="AI8" s="1019"/>
      <c r="AJ8" s="1020"/>
      <c r="AK8" s="1085">
        <v>120</v>
      </c>
      <c r="AL8" s="1086"/>
      <c r="AM8" s="1086"/>
      <c r="AN8" s="1086"/>
      <c r="AO8" s="1086"/>
      <c r="AP8" s="1086">
        <v>132</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367</v>
      </c>
      <c r="B23" s="943" t="s">
        <v>368</v>
      </c>
      <c r="C23" s="944"/>
      <c r="D23" s="944"/>
      <c r="E23" s="944"/>
      <c r="F23" s="944"/>
      <c r="G23" s="944"/>
      <c r="H23" s="944"/>
      <c r="I23" s="944"/>
      <c r="J23" s="944"/>
      <c r="K23" s="944"/>
      <c r="L23" s="944"/>
      <c r="M23" s="944"/>
      <c r="N23" s="944"/>
      <c r="O23" s="944"/>
      <c r="P23" s="945"/>
      <c r="Q23" s="1067">
        <v>9798</v>
      </c>
      <c r="R23" s="1068"/>
      <c r="S23" s="1068"/>
      <c r="T23" s="1068"/>
      <c r="U23" s="1068"/>
      <c r="V23" s="1068">
        <v>9415</v>
      </c>
      <c r="W23" s="1068"/>
      <c r="X23" s="1068"/>
      <c r="Y23" s="1068"/>
      <c r="Z23" s="1068"/>
      <c r="AA23" s="1068">
        <v>382</v>
      </c>
      <c r="AB23" s="1068"/>
      <c r="AC23" s="1068"/>
      <c r="AD23" s="1068"/>
      <c r="AE23" s="1069"/>
      <c r="AF23" s="1070">
        <v>339</v>
      </c>
      <c r="AG23" s="1068"/>
      <c r="AH23" s="1068"/>
      <c r="AI23" s="1068"/>
      <c r="AJ23" s="1071"/>
      <c r="AK23" s="1072"/>
      <c r="AL23" s="1073"/>
      <c r="AM23" s="1073"/>
      <c r="AN23" s="1073"/>
      <c r="AO23" s="1073"/>
      <c r="AP23" s="1068">
        <f>SUM(AP7:AT8)</f>
        <v>6641</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347</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379</v>
      </c>
      <c r="C28" s="1050"/>
      <c r="D28" s="1050"/>
      <c r="E28" s="1050"/>
      <c r="F28" s="1050"/>
      <c r="G28" s="1050"/>
      <c r="H28" s="1050"/>
      <c r="I28" s="1050"/>
      <c r="J28" s="1050"/>
      <c r="K28" s="1050"/>
      <c r="L28" s="1050"/>
      <c r="M28" s="1050"/>
      <c r="N28" s="1050"/>
      <c r="O28" s="1050"/>
      <c r="P28" s="1051"/>
      <c r="Q28" s="1052">
        <v>3198</v>
      </c>
      <c r="R28" s="1053"/>
      <c r="S28" s="1053"/>
      <c r="T28" s="1053"/>
      <c r="U28" s="1053"/>
      <c r="V28" s="1053">
        <v>3152</v>
      </c>
      <c r="W28" s="1053"/>
      <c r="X28" s="1053"/>
      <c r="Y28" s="1053"/>
      <c r="Z28" s="1053"/>
      <c r="AA28" s="1053">
        <f t="shared" ref="AA28:AA33" si="0">Q28-V28</f>
        <v>46</v>
      </c>
      <c r="AB28" s="1053"/>
      <c r="AC28" s="1053"/>
      <c r="AD28" s="1053"/>
      <c r="AE28" s="1054"/>
      <c r="AF28" s="1055">
        <v>46</v>
      </c>
      <c r="AG28" s="1053"/>
      <c r="AH28" s="1053"/>
      <c r="AI28" s="1053"/>
      <c r="AJ28" s="1056"/>
      <c r="AK28" s="1057">
        <v>201</v>
      </c>
      <c r="AL28" s="1045"/>
      <c r="AM28" s="1045"/>
      <c r="AN28" s="1045"/>
      <c r="AO28" s="1045"/>
      <c r="AP28" s="1045" t="s">
        <v>545</v>
      </c>
      <c r="AQ28" s="1045"/>
      <c r="AR28" s="1045"/>
      <c r="AS28" s="1045"/>
      <c r="AT28" s="1045"/>
      <c r="AU28" s="1045" t="s">
        <v>545</v>
      </c>
      <c r="AV28" s="1045"/>
      <c r="AW28" s="1045"/>
      <c r="AX28" s="1045"/>
      <c r="AY28" s="1045"/>
      <c r="AZ28" s="1046" t="s">
        <v>545</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380</v>
      </c>
      <c r="C29" s="1037"/>
      <c r="D29" s="1037"/>
      <c r="E29" s="1037"/>
      <c r="F29" s="1037"/>
      <c r="G29" s="1037"/>
      <c r="H29" s="1037"/>
      <c r="I29" s="1037"/>
      <c r="J29" s="1037"/>
      <c r="K29" s="1037"/>
      <c r="L29" s="1037"/>
      <c r="M29" s="1037"/>
      <c r="N29" s="1037"/>
      <c r="O29" s="1037"/>
      <c r="P29" s="1038"/>
      <c r="Q29" s="1042">
        <v>236</v>
      </c>
      <c r="R29" s="1043"/>
      <c r="S29" s="1043"/>
      <c r="T29" s="1043"/>
      <c r="U29" s="1043"/>
      <c r="V29" s="1043">
        <v>230</v>
      </c>
      <c r="W29" s="1043"/>
      <c r="X29" s="1043"/>
      <c r="Y29" s="1043"/>
      <c r="Z29" s="1043"/>
      <c r="AA29" s="1043">
        <f t="shared" si="0"/>
        <v>6</v>
      </c>
      <c r="AB29" s="1043"/>
      <c r="AC29" s="1043"/>
      <c r="AD29" s="1043"/>
      <c r="AE29" s="1044"/>
      <c r="AF29" s="1018">
        <v>6</v>
      </c>
      <c r="AG29" s="1019"/>
      <c r="AH29" s="1019"/>
      <c r="AI29" s="1019"/>
      <c r="AJ29" s="1020"/>
      <c r="AK29" s="979">
        <v>59</v>
      </c>
      <c r="AL29" s="970"/>
      <c r="AM29" s="970"/>
      <c r="AN29" s="970"/>
      <c r="AO29" s="970"/>
      <c r="AP29" s="970" t="s">
        <v>545</v>
      </c>
      <c r="AQ29" s="970"/>
      <c r="AR29" s="970"/>
      <c r="AS29" s="970"/>
      <c r="AT29" s="970"/>
      <c r="AU29" s="970" t="s">
        <v>545</v>
      </c>
      <c r="AV29" s="970"/>
      <c r="AW29" s="970"/>
      <c r="AX29" s="970"/>
      <c r="AY29" s="970"/>
      <c r="AZ29" s="1041" t="s">
        <v>545</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381</v>
      </c>
      <c r="C30" s="1037"/>
      <c r="D30" s="1037"/>
      <c r="E30" s="1037"/>
      <c r="F30" s="1037"/>
      <c r="G30" s="1037"/>
      <c r="H30" s="1037"/>
      <c r="I30" s="1037"/>
      <c r="J30" s="1037"/>
      <c r="K30" s="1037"/>
      <c r="L30" s="1037"/>
      <c r="M30" s="1037"/>
      <c r="N30" s="1037"/>
      <c r="O30" s="1037"/>
      <c r="P30" s="1038"/>
      <c r="Q30" s="1042">
        <v>2046</v>
      </c>
      <c r="R30" s="1043"/>
      <c r="S30" s="1043"/>
      <c r="T30" s="1043"/>
      <c r="U30" s="1043"/>
      <c r="V30" s="1043">
        <v>2008</v>
      </c>
      <c r="W30" s="1043"/>
      <c r="X30" s="1043"/>
      <c r="Y30" s="1043"/>
      <c r="Z30" s="1043"/>
      <c r="AA30" s="1043">
        <f t="shared" si="0"/>
        <v>38</v>
      </c>
      <c r="AB30" s="1043"/>
      <c r="AC30" s="1043"/>
      <c r="AD30" s="1043"/>
      <c r="AE30" s="1044"/>
      <c r="AF30" s="1018">
        <v>38</v>
      </c>
      <c r="AG30" s="1019"/>
      <c r="AH30" s="1019"/>
      <c r="AI30" s="1019"/>
      <c r="AJ30" s="1020"/>
      <c r="AK30" s="979">
        <v>300</v>
      </c>
      <c r="AL30" s="970"/>
      <c r="AM30" s="970"/>
      <c r="AN30" s="970"/>
      <c r="AO30" s="970"/>
      <c r="AP30" s="970" t="s">
        <v>545</v>
      </c>
      <c r="AQ30" s="970"/>
      <c r="AR30" s="970"/>
      <c r="AS30" s="970"/>
      <c r="AT30" s="970"/>
      <c r="AU30" s="970" t="s">
        <v>545</v>
      </c>
      <c r="AV30" s="970"/>
      <c r="AW30" s="970"/>
      <c r="AX30" s="970"/>
      <c r="AY30" s="970"/>
      <c r="AZ30" s="1041" t="s">
        <v>546</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382</v>
      </c>
      <c r="C31" s="1037"/>
      <c r="D31" s="1037"/>
      <c r="E31" s="1037"/>
      <c r="F31" s="1037"/>
      <c r="G31" s="1037"/>
      <c r="H31" s="1037"/>
      <c r="I31" s="1037"/>
      <c r="J31" s="1037"/>
      <c r="K31" s="1037"/>
      <c r="L31" s="1037"/>
      <c r="M31" s="1037"/>
      <c r="N31" s="1037"/>
      <c r="O31" s="1037"/>
      <c r="P31" s="1038"/>
      <c r="Q31" s="1042">
        <v>548</v>
      </c>
      <c r="R31" s="1043"/>
      <c r="S31" s="1043"/>
      <c r="T31" s="1043"/>
      <c r="U31" s="1043"/>
      <c r="V31" s="1043">
        <v>484</v>
      </c>
      <c r="W31" s="1043"/>
      <c r="X31" s="1043"/>
      <c r="Y31" s="1043"/>
      <c r="Z31" s="1043"/>
      <c r="AA31" s="1043">
        <f t="shared" si="0"/>
        <v>64</v>
      </c>
      <c r="AB31" s="1043"/>
      <c r="AC31" s="1043"/>
      <c r="AD31" s="1043"/>
      <c r="AE31" s="1044"/>
      <c r="AF31" s="1018">
        <v>923</v>
      </c>
      <c r="AG31" s="1019"/>
      <c r="AH31" s="1019"/>
      <c r="AI31" s="1019"/>
      <c r="AJ31" s="1020"/>
      <c r="AK31" s="979">
        <v>33</v>
      </c>
      <c r="AL31" s="970"/>
      <c r="AM31" s="970"/>
      <c r="AN31" s="970"/>
      <c r="AO31" s="970"/>
      <c r="AP31" s="970">
        <v>1175</v>
      </c>
      <c r="AQ31" s="970"/>
      <c r="AR31" s="970"/>
      <c r="AS31" s="970"/>
      <c r="AT31" s="970"/>
      <c r="AU31" s="970">
        <v>55</v>
      </c>
      <c r="AV31" s="970"/>
      <c r="AW31" s="970"/>
      <c r="AX31" s="970"/>
      <c r="AY31" s="970"/>
      <c r="AZ31" s="1041" t="s">
        <v>545</v>
      </c>
      <c r="BA31" s="1041"/>
      <c r="BB31" s="1041"/>
      <c r="BC31" s="1041"/>
      <c r="BD31" s="1041"/>
      <c r="BE31" s="1031" t="s">
        <v>383</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384</v>
      </c>
      <c r="C32" s="1037"/>
      <c r="D32" s="1037"/>
      <c r="E32" s="1037"/>
      <c r="F32" s="1037"/>
      <c r="G32" s="1037"/>
      <c r="H32" s="1037"/>
      <c r="I32" s="1037"/>
      <c r="J32" s="1037"/>
      <c r="K32" s="1037"/>
      <c r="L32" s="1037"/>
      <c r="M32" s="1037"/>
      <c r="N32" s="1037"/>
      <c r="O32" s="1037"/>
      <c r="P32" s="1038"/>
      <c r="Q32" s="1042">
        <v>1116</v>
      </c>
      <c r="R32" s="1043"/>
      <c r="S32" s="1043"/>
      <c r="T32" s="1043"/>
      <c r="U32" s="1043"/>
      <c r="V32" s="1043">
        <v>1073</v>
      </c>
      <c r="W32" s="1043"/>
      <c r="X32" s="1043"/>
      <c r="Y32" s="1043"/>
      <c r="Z32" s="1043"/>
      <c r="AA32" s="1043">
        <f t="shared" si="0"/>
        <v>43</v>
      </c>
      <c r="AB32" s="1043"/>
      <c r="AC32" s="1043"/>
      <c r="AD32" s="1043"/>
      <c r="AE32" s="1044"/>
      <c r="AF32" s="1018">
        <v>12</v>
      </c>
      <c r="AG32" s="1019"/>
      <c r="AH32" s="1019"/>
      <c r="AI32" s="1019"/>
      <c r="AJ32" s="1020"/>
      <c r="AK32" s="979">
        <v>330</v>
      </c>
      <c r="AL32" s="970"/>
      <c r="AM32" s="970"/>
      <c r="AN32" s="970"/>
      <c r="AO32" s="970"/>
      <c r="AP32" s="970">
        <v>4177</v>
      </c>
      <c r="AQ32" s="970"/>
      <c r="AR32" s="970"/>
      <c r="AS32" s="970"/>
      <c r="AT32" s="970"/>
      <c r="AU32" s="970">
        <v>3885</v>
      </c>
      <c r="AV32" s="970"/>
      <c r="AW32" s="970"/>
      <c r="AX32" s="970"/>
      <c r="AY32" s="970"/>
      <c r="AZ32" s="1041" t="s">
        <v>546</v>
      </c>
      <c r="BA32" s="1041"/>
      <c r="BB32" s="1041"/>
      <c r="BC32" s="1041"/>
      <c r="BD32" s="1041"/>
      <c r="BE32" s="1031" t="s">
        <v>385</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386</v>
      </c>
      <c r="C33" s="1037"/>
      <c r="D33" s="1037"/>
      <c r="E33" s="1037"/>
      <c r="F33" s="1037"/>
      <c r="G33" s="1037"/>
      <c r="H33" s="1037"/>
      <c r="I33" s="1037"/>
      <c r="J33" s="1037"/>
      <c r="K33" s="1037"/>
      <c r="L33" s="1037"/>
      <c r="M33" s="1037"/>
      <c r="N33" s="1037"/>
      <c r="O33" s="1037"/>
      <c r="P33" s="1038"/>
      <c r="Q33" s="1042">
        <v>176</v>
      </c>
      <c r="R33" s="1043"/>
      <c r="S33" s="1043"/>
      <c r="T33" s="1043"/>
      <c r="U33" s="1043"/>
      <c r="V33" s="1043">
        <v>168</v>
      </c>
      <c r="W33" s="1043"/>
      <c r="X33" s="1043"/>
      <c r="Y33" s="1043"/>
      <c r="Z33" s="1043"/>
      <c r="AA33" s="1043">
        <f t="shared" si="0"/>
        <v>8</v>
      </c>
      <c r="AB33" s="1043"/>
      <c r="AC33" s="1043"/>
      <c r="AD33" s="1043"/>
      <c r="AE33" s="1044"/>
      <c r="AF33" s="1018">
        <v>8</v>
      </c>
      <c r="AG33" s="1019"/>
      <c r="AH33" s="1019"/>
      <c r="AI33" s="1019"/>
      <c r="AJ33" s="1020"/>
      <c r="AK33" s="979">
        <v>143</v>
      </c>
      <c r="AL33" s="970"/>
      <c r="AM33" s="970"/>
      <c r="AN33" s="970"/>
      <c r="AO33" s="970"/>
      <c r="AP33" s="970">
        <v>870</v>
      </c>
      <c r="AQ33" s="970"/>
      <c r="AR33" s="970"/>
      <c r="AS33" s="970"/>
      <c r="AT33" s="970"/>
      <c r="AU33" s="970">
        <v>868</v>
      </c>
      <c r="AV33" s="970"/>
      <c r="AW33" s="970"/>
      <c r="AX33" s="970"/>
      <c r="AY33" s="970"/>
      <c r="AZ33" s="1041" t="s">
        <v>545</v>
      </c>
      <c r="BA33" s="1041"/>
      <c r="BB33" s="1041"/>
      <c r="BC33" s="1041"/>
      <c r="BD33" s="1041"/>
      <c r="BE33" s="1031" t="s">
        <v>385</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387</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367</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1033</v>
      </c>
      <c r="AG63" s="958"/>
      <c r="AH63" s="958"/>
      <c r="AI63" s="958"/>
      <c r="AJ63" s="1029"/>
      <c r="AK63" s="1030"/>
      <c r="AL63" s="962"/>
      <c r="AM63" s="962"/>
      <c r="AN63" s="962"/>
      <c r="AO63" s="962"/>
      <c r="AP63" s="958">
        <f>SUM(AP28:AT33)</f>
        <v>6222</v>
      </c>
      <c r="AQ63" s="958"/>
      <c r="AR63" s="958"/>
      <c r="AS63" s="958"/>
      <c r="AT63" s="958"/>
      <c r="AU63" s="958">
        <f>SUM(AU28:AY33)</f>
        <v>4808</v>
      </c>
      <c r="AV63" s="958"/>
      <c r="AW63" s="958"/>
      <c r="AX63" s="958"/>
      <c r="AY63" s="958"/>
      <c r="AZ63" s="1024"/>
      <c r="BA63" s="1024"/>
      <c r="BB63" s="1024"/>
      <c r="BC63" s="1024"/>
      <c r="BD63" s="1024"/>
      <c r="BE63" s="959"/>
      <c r="BF63" s="959"/>
      <c r="BG63" s="959"/>
      <c r="BH63" s="959"/>
      <c r="BI63" s="960"/>
      <c r="BJ63" s="1025" t="s">
        <v>389</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391</v>
      </c>
      <c r="B66" s="995"/>
      <c r="C66" s="995"/>
      <c r="D66" s="995"/>
      <c r="E66" s="995"/>
      <c r="F66" s="995"/>
      <c r="G66" s="995"/>
      <c r="H66" s="995"/>
      <c r="I66" s="995"/>
      <c r="J66" s="995"/>
      <c r="K66" s="995"/>
      <c r="L66" s="995"/>
      <c r="M66" s="995"/>
      <c r="N66" s="995"/>
      <c r="O66" s="995"/>
      <c r="P66" s="996"/>
      <c r="Q66" s="1000" t="s">
        <v>392</v>
      </c>
      <c r="R66" s="1001"/>
      <c r="S66" s="1001"/>
      <c r="T66" s="1001"/>
      <c r="U66" s="1002"/>
      <c r="V66" s="1000" t="s">
        <v>393</v>
      </c>
      <c r="W66" s="1001"/>
      <c r="X66" s="1001"/>
      <c r="Y66" s="1001"/>
      <c r="Z66" s="1002"/>
      <c r="AA66" s="1000" t="s">
        <v>394</v>
      </c>
      <c r="AB66" s="1001"/>
      <c r="AC66" s="1001"/>
      <c r="AD66" s="1001"/>
      <c r="AE66" s="1002"/>
      <c r="AF66" s="1006" t="s">
        <v>395</v>
      </c>
      <c r="AG66" s="1007"/>
      <c r="AH66" s="1007"/>
      <c r="AI66" s="1007"/>
      <c r="AJ66" s="1008"/>
      <c r="AK66" s="1000" t="s">
        <v>396</v>
      </c>
      <c r="AL66" s="995"/>
      <c r="AM66" s="995"/>
      <c r="AN66" s="995"/>
      <c r="AO66" s="996"/>
      <c r="AP66" s="1000" t="s">
        <v>397</v>
      </c>
      <c r="AQ66" s="1001"/>
      <c r="AR66" s="1001"/>
      <c r="AS66" s="1001"/>
      <c r="AT66" s="1002"/>
      <c r="AU66" s="1000" t="s">
        <v>398</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548</v>
      </c>
      <c r="C68" s="985"/>
      <c r="D68" s="985"/>
      <c r="E68" s="985"/>
      <c r="F68" s="985"/>
      <c r="G68" s="985"/>
      <c r="H68" s="985"/>
      <c r="I68" s="985"/>
      <c r="J68" s="985"/>
      <c r="K68" s="985"/>
      <c r="L68" s="985"/>
      <c r="M68" s="985"/>
      <c r="N68" s="985"/>
      <c r="O68" s="985"/>
      <c r="P68" s="986"/>
      <c r="Q68" s="987">
        <v>3137</v>
      </c>
      <c r="R68" s="981"/>
      <c r="S68" s="981"/>
      <c r="T68" s="981"/>
      <c r="U68" s="981"/>
      <c r="V68" s="981">
        <v>2999</v>
      </c>
      <c r="W68" s="981"/>
      <c r="X68" s="981"/>
      <c r="Y68" s="981"/>
      <c r="Z68" s="981"/>
      <c r="AA68" s="981">
        <f t="shared" ref="AA68:AA73" si="1">Q68-V68</f>
        <v>138</v>
      </c>
      <c r="AB68" s="981"/>
      <c r="AC68" s="981"/>
      <c r="AD68" s="981"/>
      <c r="AE68" s="981"/>
      <c r="AF68" s="981">
        <v>138</v>
      </c>
      <c r="AG68" s="981"/>
      <c r="AH68" s="981"/>
      <c r="AI68" s="981"/>
      <c r="AJ68" s="981"/>
      <c r="AK68" s="981">
        <v>100</v>
      </c>
      <c r="AL68" s="981"/>
      <c r="AM68" s="981"/>
      <c r="AN68" s="981"/>
      <c r="AO68" s="981"/>
      <c r="AP68" s="981">
        <v>837</v>
      </c>
      <c r="AQ68" s="981"/>
      <c r="AR68" s="981"/>
      <c r="AS68" s="981"/>
      <c r="AT68" s="981"/>
      <c r="AU68" s="981">
        <v>193</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549</v>
      </c>
      <c r="C69" s="974"/>
      <c r="D69" s="974"/>
      <c r="E69" s="974"/>
      <c r="F69" s="974"/>
      <c r="G69" s="974"/>
      <c r="H69" s="974"/>
      <c r="I69" s="974"/>
      <c r="J69" s="974"/>
      <c r="K69" s="974"/>
      <c r="L69" s="974"/>
      <c r="M69" s="974"/>
      <c r="N69" s="974"/>
      <c r="O69" s="974"/>
      <c r="P69" s="975"/>
      <c r="Q69" s="976">
        <v>10</v>
      </c>
      <c r="R69" s="970"/>
      <c r="S69" s="970"/>
      <c r="T69" s="970"/>
      <c r="U69" s="970"/>
      <c r="V69" s="970">
        <v>7</v>
      </c>
      <c r="W69" s="970"/>
      <c r="X69" s="970"/>
      <c r="Y69" s="970"/>
      <c r="Z69" s="970"/>
      <c r="AA69" s="970">
        <f t="shared" si="1"/>
        <v>3</v>
      </c>
      <c r="AB69" s="970"/>
      <c r="AC69" s="970"/>
      <c r="AD69" s="970"/>
      <c r="AE69" s="970"/>
      <c r="AF69" s="970">
        <v>3</v>
      </c>
      <c r="AG69" s="970"/>
      <c r="AH69" s="970"/>
      <c r="AI69" s="970"/>
      <c r="AJ69" s="970"/>
      <c r="AK69" s="970">
        <v>5</v>
      </c>
      <c r="AL69" s="970"/>
      <c r="AM69" s="970"/>
      <c r="AN69" s="970"/>
      <c r="AO69" s="970"/>
      <c r="AP69" s="970" t="s">
        <v>545</v>
      </c>
      <c r="AQ69" s="970"/>
      <c r="AR69" s="970"/>
      <c r="AS69" s="970"/>
      <c r="AT69" s="970"/>
      <c r="AU69" s="970" t="s">
        <v>545</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550</v>
      </c>
      <c r="C70" s="974"/>
      <c r="D70" s="974"/>
      <c r="E70" s="974"/>
      <c r="F70" s="974"/>
      <c r="G70" s="974"/>
      <c r="H70" s="974"/>
      <c r="I70" s="974"/>
      <c r="J70" s="974"/>
      <c r="K70" s="974"/>
      <c r="L70" s="974"/>
      <c r="M70" s="974"/>
      <c r="N70" s="974"/>
      <c r="O70" s="974"/>
      <c r="P70" s="975"/>
      <c r="Q70" s="976">
        <v>11174</v>
      </c>
      <c r="R70" s="970"/>
      <c r="S70" s="970"/>
      <c r="T70" s="970"/>
      <c r="U70" s="970"/>
      <c r="V70" s="970">
        <v>11146</v>
      </c>
      <c r="W70" s="970"/>
      <c r="X70" s="970"/>
      <c r="Y70" s="970"/>
      <c r="Z70" s="970"/>
      <c r="AA70" s="970">
        <f t="shared" si="1"/>
        <v>28</v>
      </c>
      <c r="AB70" s="970"/>
      <c r="AC70" s="970"/>
      <c r="AD70" s="970"/>
      <c r="AE70" s="970"/>
      <c r="AF70" s="970">
        <v>28</v>
      </c>
      <c r="AG70" s="970"/>
      <c r="AH70" s="970"/>
      <c r="AI70" s="970"/>
      <c r="AJ70" s="970"/>
      <c r="AK70" s="970">
        <v>1350</v>
      </c>
      <c r="AL70" s="970"/>
      <c r="AM70" s="970"/>
      <c r="AN70" s="970"/>
      <c r="AO70" s="970"/>
      <c r="AP70" s="970" t="s">
        <v>545</v>
      </c>
      <c r="AQ70" s="970"/>
      <c r="AR70" s="970"/>
      <c r="AS70" s="970"/>
      <c r="AT70" s="970"/>
      <c r="AU70" s="970" t="s">
        <v>556</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551</v>
      </c>
      <c r="C71" s="974"/>
      <c r="D71" s="974"/>
      <c r="E71" s="974"/>
      <c r="F71" s="974"/>
      <c r="G71" s="974"/>
      <c r="H71" s="974"/>
      <c r="I71" s="974"/>
      <c r="J71" s="974"/>
      <c r="K71" s="974"/>
      <c r="L71" s="974"/>
      <c r="M71" s="974"/>
      <c r="N71" s="974"/>
      <c r="O71" s="974"/>
      <c r="P71" s="975"/>
      <c r="Q71" s="976">
        <v>23</v>
      </c>
      <c r="R71" s="970"/>
      <c r="S71" s="970"/>
      <c r="T71" s="970"/>
      <c r="U71" s="970"/>
      <c r="V71" s="970">
        <v>21</v>
      </c>
      <c r="W71" s="970"/>
      <c r="X71" s="970"/>
      <c r="Y71" s="970"/>
      <c r="Z71" s="970"/>
      <c r="AA71" s="970">
        <f t="shared" si="1"/>
        <v>2</v>
      </c>
      <c r="AB71" s="970"/>
      <c r="AC71" s="970"/>
      <c r="AD71" s="970"/>
      <c r="AE71" s="970"/>
      <c r="AF71" s="970">
        <v>2</v>
      </c>
      <c r="AG71" s="970"/>
      <c r="AH71" s="970"/>
      <c r="AI71" s="970"/>
      <c r="AJ71" s="970"/>
      <c r="AK71" s="970">
        <v>5</v>
      </c>
      <c r="AL71" s="970"/>
      <c r="AM71" s="970"/>
      <c r="AN71" s="970"/>
      <c r="AO71" s="970"/>
      <c r="AP71" s="970" t="s">
        <v>554</v>
      </c>
      <c r="AQ71" s="970"/>
      <c r="AR71" s="970"/>
      <c r="AS71" s="970"/>
      <c r="AT71" s="970"/>
      <c r="AU71" s="970" t="s">
        <v>555</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552</v>
      </c>
      <c r="C72" s="974"/>
      <c r="D72" s="974"/>
      <c r="E72" s="974"/>
      <c r="F72" s="974"/>
      <c r="G72" s="974"/>
      <c r="H72" s="974"/>
      <c r="I72" s="974"/>
      <c r="J72" s="974"/>
      <c r="K72" s="974"/>
      <c r="L72" s="974"/>
      <c r="M72" s="974"/>
      <c r="N72" s="974"/>
      <c r="O72" s="974"/>
      <c r="P72" s="975"/>
      <c r="Q72" s="976">
        <v>123</v>
      </c>
      <c r="R72" s="970"/>
      <c r="S72" s="970"/>
      <c r="T72" s="970"/>
      <c r="U72" s="970"/>
      <c r="V72" s="970">
        <v>110</v>
      </c>
      <c r="W72" s="970"/>
      <c r="X72" s="970"/>
      <c r="Y72" s="970"/>
      <c r="Z72" s="970"/>
      <c r="AA72" s="970">
        <f t="shared" si="1"/>
        <v>13</v>
      </c>
      <c r="AB72" s="970"/>
      <c r="AC72" s="970"/>
      <c r="AD72" s="970"/>
      <c r="AE72" s="970"/>
      <c r="AF72" s="970">
        <v>13</v>
      </c>
      <c r="AG72" s="970"/>
      <c r="AH72" s="970"/>
      <c r="AI72" s="970"/>
      <c r="AJ72" s="970"/>
      <c r="AK72" s="970" t="s">
        <v>545</v>
      </c>
      <c r="AL72" s="970"/>
      <c r="AM72" s="970"/>
      <c r="AN72" s="970"/>
      <c r="AO72" s="970"/>
      <c r="AP72" s="970" t="s">
        <v>555</v>
      </c>
      <c r="AQ72" s="970"/>
      <c r="AR72" s="970"/>
      <c r="AS72" s="970"/>
      <c r="AT72" s="970"/>
      <c r="AU72" s="970" t="s">
        <v>557</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553</v>
      </c>
      <c r="C73" s="974"/>
      <c r="D73" s="974"/>
      <c r="E73" s="974"/>
      <c r="F73" s="974"/>
      <c r="G73" s="974"/>
      <c r="H73" s="974"/>
      <c r="I73" s="974"/>
      <c r="J73" s="974"/>
      <c r="K73" s="974"/>
      <c r="L73" s="974"/>
      <c r="M73" s="974"/>
      <c r="N73" s="974"/>
      <c r="O73" s="974"/>
      <c r="P73" s="975"/>
      <c r="Q73" s="976">
        <v>203159</v>
      </c>
      <c r="R73" s="970"/>
      <c r="S73" s="970"/>
      <c r="T73" s="970"/>
      <c r="U73" s="970"/>
      <c r="V73" s="970">
        <v>194040</v>
      </c>
      <c r="W73" s="970"/>
      <c r="X73" s="970"/>
      <c r="Y73" s="970"/>
      <c r="Z73" s="970"/>
      <c r="AA73" s="970">
        <f t="shared" si="1"/>
        <v>9119</v>
      </c>
      <c r="AB73" s="970"/>
      <c r="AC73" s="970"/>
      <c r="AD73" s="970"/>
      <c r="AE73" s="970"/>
      <c r="AF73" s="970">
        <v>9119</v>
      </c>
      <c r="AG73" s="970"/>
      <c r="AH73" s="970"/>
      <c r="AI73" s="970"/>
      <c r="AJ73" s="970"/>
      <c r="AK73" s="970" t="s">
        <v>545</v>
      </c>
      <c r="AL73" s="970"/>
      <c r="AM73" s="970"/>
      <c r="AN73" s="970"/>
      <c r="AO73" s="970"/>
      <c r="AP73" s="970" t="s">
        <v>545</v>
      </c>
      <c r="AQ73" s="970"/>
      <c r="AR73" s="970"/>
      <c r="AS73" s="970"/>
      <c r="AT73" s="970"/>
      <c r="AU73" s="970" t="s">
        <v>558</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367</v>
      </c>
      <c r="B88" s="943" t="s">
        <v>399</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f>SUM(AF68:AJ73)</f>
        <v>9303</v>
      </c>
      <c r="AG88" s="958"/>
      <c r="AH88" s="958"/>
      <c r="AI88" s="958"/>
      <c r="AJ88" s="958"/>
      <c r="AK88" s="962"/>
      <c r="AL88" s="962"/>
      <c r="AM88" s="962"/>
      <c r="AN88" s="962"/>
      <c r="AO88" s="962"/>
      <c r="AP88" s="958">
        <f>SUM(AP68:AT73)</f>
        <v>837</v>
      </c>
      <c r="AQ88" s="958"/>
      <c r="AR88" s="958"/>
      <c r="AS88" s="958"/>
      <c r="AT88" s="958"/>
      <c r="AU88" s="958">
        <f>SUM(AU68:AY73)</f>
        <v>193</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43" t="s">
        <v>400</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2.7</v>
      </c>
      <c r="CS102" s="950"/>
      <c r="CT102" s="950"/>
      <c r="CU102" s="950"/>
      <c r="CV102" s="951"/>
      <c r="CW102" s="949" t="s">
        <v>559</v>
      </c>
      <c r="CX102" s="950"/>
      <c r="CY102" s="950"/>
      <c r="CZ102" s="950"/>
      <c r="DA102" s="951"/>
      <c r="DB102" s="949" t="s">
        <v>545</v>
      </c>
      <c r="DC102" s="950"/>
      <c r="DD102" s="950"/>
      <c r="DE102" s="950"/>
      <c r="DF102" s="951"/>
      <c r="DG102" s="949" t="s">
        <v>545</v>
      </c>
      <c r="DH102" s="950"/>
      <c r="DI102" s="950"/>
      <c r="DJ102" s="950"/>
      <c r="DK102" s="951"/>
      <c r="DL102" s="949" t="s">
        <v>545</v>
      </c>
      <c r="DM102" s="950"/>
      <c r="DN102" s="950"/>
      <c r="DO102" s="950"/>
      <c r="DP102" s="951"/>
      <c r="DQ102" s="949" t="s">
        <v>546</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401</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402</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405</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406</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408</v>
      </c>
      <c r="AB109" s="893"/>
      <c r="AC109" s="893"/>
      <c r="AD109" s="893"/>
      <c r="AE109" s="894"/>
      <c r="AF109" s="895" t="s">
        <v>286</v>
      </c>
      <c r="AG109" s="893"/>
      <c r="AH109" s="893"/>
      <c r="AI109" s="893"/>
      <c r="AJ109" s="894"/>
      <c r="AK109" s="895" t="s">
        <v>285</v>
      </c>
      <c r="AL109" s="893"/>
      <c r="AM109" s="893"/>
      <c r="AN109" s="893"/>
      <c r="AO109" s="894"/>
      <c r="AP109" s="895" t="s">
        <v>409</v>
      </c>
      <c r="AQ109" s="893"/>
      <c r="AR109" s="893"/>
      <c r="AS109" s="893"/>
      <c r="AT109" s="924"/>
      <c r="AU109" s="892" t="s">
        <v>407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408</v>
      </c>
      <c r="BR109" s="893"/>
      <c r="BS109" s="893"/>
      <c r="BT109" s="893"/>
      <c r="BU109" s="894"/>
      <c r="BV109" s="895" t="s">
        <v>286</v>
      </c>
      <c r="BW109" s="893"/>
      <c r="BX109" s="893"/>
      <c r="BY109" s="893"/>
      <c r="BZ109" s="894"/>
      <c r="CA109" s="895" t="s">
        <v>285</v>
      </c>
      <c r="CB109" s="893"/>
      <c r="CC109" s="893"/>
      <c r="CD109" s="893"/>
      <c r="CE109" s="894"/>
      <c r="CF109" s="931" t="s">
        <v>409</v>
      </c>
      <c r="CG109" s="931"/>
      <c r="CH109" s="931"/>
      <c r="CI109" s="931"/>
      <c r="CJ109" s="931"/>
      <c r="CK109" s="895" t="s">
        <v>410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408</v>
      </c>
      <c r="DH109" s="893"/>
      <c r="DI109" s="893"/>
      <c r="DJ109" s="893"/>
      <c r="DK109" s="894"/>
      <c r="DL109" s="895" t="s">
        <v>286</v>
      </c>
      <c r="DM109" s="893"/>
      <c r="DN109" s="893"/>
      <c r="DO109" s="893"/>
      <c r="DP109" s="894"/>
      <c r="DQ109" s="895" t="s">
        <v>285</v>
      </c>
      <c r="DR109" s="893"/>
      <c r="DS109" s="893"/>
      <c r="DT109" s="893"/>
      <c r="DU109" s="894"/>
      <c r="DV109" s="895" t="s">
        <v>409</v>
      </c>
      <c r="DW109" s="893"/>
      <c r="DX109" s="893"/>
      <c r="DY109" s="893"/>
      <c r="DZ109" s="924"/>
    </row>
    <row r="110" spans="1:131" s="199" customFormat="1" ht="26.25" customHeight="1">
      <c r="A110" s="795" t="s">
        <v>411</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693144</v>
      </c>
      <c r="AB110" s="886"/>
      <c r="AC110" s="886"/>
      <c r="AD110" s="886"/>
      <c r="AE110" s="887"/>
      <c r="AF110" s="888">
        <v>688317</v>
      </c>
      <c r="AG110" s="886"/>
      <c r="AH110" s="886"/>
      <c r="AI110" s="886"/>
      <c r="AJ110" s="887"/>
      <c r="AK110" s="888">
        <v>705157</v>
      </c>
      <c r="AL110" s="886"/>
      <c r="AM110" s="886"/>
      <c r="AN110" s="886"/>
      <c r="AO110" s="887"/>
      <c r="AP110" s="889">
        <v>12.7</v>
      </c>
      <c r="AQ110" s="890"/>
      <c r="AR110" s="890"/>
      <c r="AS110" s="890"/>
      <c r="AT110" s="891"/>
      <c r="AU110" s="925" t="s">
        <v>61</v>
      </c>
      <c r="AV110" s="926"/>
      <c r="AW110" s="926"/>
      <c r="AX110" s="926"/>
      <c r="AY110" s="926"/>
      <c r="AZ110" s="851" t="s">
        <v>412</v>
      </c>
      <c r="BA110" s="796"/>
      <c r="BB110" s="796"/>
      <c r="BC110" s="796"/>
      <c r="BD110" s="796"/>
      <c r="BE110" s="796"/>
      <c r="BF110" s="796"/>
      <c r="BG110" s="796"/>
      <c r="BH110" s="796"/>
      <c r="BI110" s="796"/>
      <c r="BJ110" s="796"/>
      <c r="BK110" s="796"/>
      <c r="BL110" s="796"/>
      <c r="BM110" s="796"/>
      <c r="BN110" s="796"/>
      <c r="BO110" s="796"/>
      <c r="BP110" s="797"/>
      <c r="BQ110" s="852">
        <v>6662460</v>
      </c>
      <c r="BR110" s="833"/>
      <c r="BS110" s="833"/>
      <c r="BT110" s="833"/>
      <c r="BU110" s="833"/>
      <c r="BV110" s="833">
        <v>6703034</v>
      </c>
      <c r="BW110" s="833"/>
      <c r="BX110" s="833"/>
      <c r="BY110" s="833"/>
      <c r="BZ110" s="833"/>
      <c r="CA110" s="833">
        <v>6640406</v>
      </c>
      <c r="CB110" s="833"/>
      <c r="CC110" s="833"/>
      <c r="CD110" s="833"/>
      <c r="CE110" s="833"/>
      <c r="CF110" s="857">
        <v>119.2</v>
      </c>
      <c r="CG110" s="858"/>
      <c r="CH110" s="858"/>
      <c r="CI110" s="858"/>
      <c r="CJ110" s="858"/>
      <c r="CK110" s="921" t="s">
        <v>413</v>
      </c>
      <c r="CL110" s="807"/>
      <c r="CM110" s="882" t="s">
        <v>414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415</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416</v>
      </c>
      <c r="BA111" s="738"/>
      <c r="BB111" s="738"/>
      <c r="BC111" s="738"/>
      <c r="BD111" s="738"/>
      <c r="BE111" s="738"/>
      <c r="BF111" s="738"/>
      <c r="BG111" s="738"/>
      <c r="BH111" s="738"/>
      <c r="BI111" s="738"/>
      <c r="BJ111" s="738"/>
      <c r="BK111" s="738"/>
      <c r="BL111" s="738"/>
      <c r="BM111" s="738"/>
      <c r="BN111" s="738"/>
      <c r="BO111" s="738"/>
      <c r="BP111" s="739"/>
      <c r="BQ111" s="804" t="s">
        <v>111</v>
      </c>
      <c r="BR111" s="805"/>
      <c r="BS111" s="805"/>
      <c r="BT111" s="805"/>
      <c r="BU111" s="805"/>
      <c r="BV111" s="805" t="s">
        <v>111</v>
      </c>
      <c r="BW111" s="805"/>
      <c r="BX111" s="805"/>
      <c r="BY111" s="805"/>
      <c r="BZ111" s="805"/>
      <c r="CA111" s="805" t="s">
        <v>111</v>
      </c>
      <c r="CB111" s="805"/>
      <c r="CC111" s="805"/>
      <c r="CD111" s="805"/>
      <c r="CE111" s="805"/>
      <c r="CF111" s="866" t="s">
        <v>111</v>
      </c>
      <c r="CG111" s="867"/>
      <c r="CH111" s="867"/>
      <c r="CI111" s="867"/>
      <c r="CJ111" s="867"/>
      <c r="CK111" s="922"/>
      <c r="CL111" s="809"/>
      <c r="CM111" s="812" t="s">
        <v>417</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111</v>
      </c>
      <c r="DH111" s="805"/>
      <c r="DI111" s="805"/>
      <c r="DJ111" s="805"/>
      <c r="DK111" s="805"/>
      <c r="DL111" s="805" t="s">
        <v>111</v>
      </c>
      <c r="DM111" s="805"/>
      <c r="DN111" s="805"/>
      <c r="DO111" s="805"/>
      <c r="DP111" s="805"/>
      <c r="DQ111" s="805" t="s">
        <v>111</v>
      </c>
      <c r="DR111" s="805"/>
      <c r="DS111" s="805"/>
      <c r="DT111" s="805"/>
      <c r="DU111" s="805"/>
      <c r="DV111" s="782" t="s">
        <v>111</v>
      </c>
      <c r="DW111" s="782"/>
      <c r="DX111" s="782"/>
      <c r="DY111" s="782"/>
      <c r="DZ111" s="783"/>
    </row>
    <row r="112" spans="1:131" s="199" customFormat="1" ht="26.25" customHeight="1">
      <c r="A112" s="907" t="s">
        <v>418</v>
      </c>
      <c r="B112" s="908"/>
      <c r="C112" s="738" t="s">
        <v>419</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420</v>
      </c>
      <c r="BA112" s="738"/>
      <c r="BB112" s="738"/>
      <c r="BC112" s="738"/>
      <c r="BD112" s="738"/>
      <c r="BE112" s="738"/>
      <c r="BF112" s="738"/>
      <c r="BG112" s="738"/>
      <c r="BH112" s="738"/>
      <c r="BI112" s="738"/>
      <c r="BJ112" s="738"/>
      <c r="BK112" s="738"/>
      <c r="BL112" s="738"/>
      <c r="BM112" s="738"/>
      <c r="BN112" s="738"/>
      <c r="BO112" s="738"/>
      <c r="BP112" s="739"/>
      <c r="BQ112" s="804">
        <v>4779343</v>
      </c>
      <c r="BR112" s="805"/>
      <c r="BS112" s="805"/>
      <c r="BT112" s="805"/>
      <c r="BU112" s="805"/>
      <c r="BV112" s="805">
        <v>4873615</v>
      </c>
      <c r="BW112" s="805"/>
      <c r="BX112" s="805"/>
      <c r="BY112" s="805"/>
      <c r="BZ112" s="805"/>
      <c r="CA112" s="805">
        <v>4808124</v>
      </c>
      <c r="CB112" s="805"/>
      <c r="CC112" s="805"/>
      <c r="CD112" s="805"/>
      <c r="CE112" s="805"/>
      <c r="CF112" s="866">
        <v>86.3</v>
      </c>
      <c r="CG112" s="867"/>
      <c r="CH112" s="867"/>
      <c r="CI112" s="867"/>
      <c r="CJ112" s="867"/>
      <c r="CK112" s="922"/>
      <c r="CL112" s="809"/>
      <c r="CM112" s="812" t="s">
        <v>421</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422</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339816</v>
      </c>
      <c r="AB113" s="914"/>
      <c r="AC113" s="914"/>
      <c r="AD113" s="914"/>
      <c r="AE113" s="915"/>
      <c r="AF113" s="916">
        <v>340538</v>
      </c>
      <c r="AG113" s="914"/>
      <c r="AH113" s="914"/>
      <c r="AI113" s="914"/>
      <c r="AJ113" s="915"/>
      <c r="AK113" s="916">
        <v>350325</v>
      </c>
      <c r="AL113" s="914"/>
      <c r="AM113" s="914"/>
      <c r="AN113" s="914"/>
      <c r="AO113" s="915"/>
      <c r="AP113" s="917">
        <v>6.3</v>
      </c>
      <c r="AQ113" s="918"/>
      <c r="AR113" s="918"/>
      <c r="AS113" s="918"/>
      <c r="AT113" s="919"/>
      <c r="AU113" s="927"/>
      <c r="AV113" s="928"/>
      <c r="AW113" s="928"/>
      <c r="AX113" s="928"/>
      <c r="AY113" s="928"/>
      <c r="AZ113" s="803" t="s">
        <v>423</v>
      </c>
      <c r="BA113" s="738"/>
      <c r="BB113" s="738"/>
      <c r="BC113" s="738"/>
      <c r="BD113" s="738"/>
      <c r="BE113" s="738"/>
      <c r="BF113" s="738"/>
      <c r="BG113" s="738"/>
      <c r="BH113" s="738"/>
      <c r="BI113" s="738"/>
      <c r="BJ113" s="738"/>
      <c r="BK113" s="738"/>
      <c r="BL113" s="738"/>
      <c r="BM113" s="738"/>
      <c r="BN113" s="738"/>
      <c r="BO113" s="738"/>
      <c r="BP113" s="739"/>
      <c r="BQ113" s="804">
        <v>235766</v>
      </c>
      <c r="BR113" s="805"/>
      <c r="BS113" s="805"/>
      <c r="BT113" s="805"/>
      <c r="BU113" s="805"/>
      <c r="BV113" s="805">
        <v>210834</v>
      </c>
      <c r="BW113" s="805"/>
      <c r="BX113" s="805"/>
      <c r="BY113" s="805"/>
      <c r="BZ113" s="805"/>
      <c r="CA113" s="805">
        <v>193264</v>
      </c>
      <c r="CB113" s="805"/>
      <c r="CC113" s="805"/>
      <c r="CD113" s="805"/>
      <c r="CE113" s="805"/>
      <c r="CF113" s="866">
        <v>3.5</v>
      </c>
      <c r="CG113" s="867"/>
      <c r="CH113" s="867"/>
      <c r="CI113" s="867"/>
      <c r="CJ113" s="867"/>
      <c r="CK113" s="922"/>
      <c r="CL113" s="809"/>
      <c r="CM113" s="812" t="s">
        <v>424</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425</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31648</v>
      </c>
      <c r="AB114" s="768"/>
      <c r="AC114" s="768"/>
      <c r="AD114" s="768"/>
      <c r="AE114" s="769"/>
      <c r="AF114" s="770">
        <v>35544</v>
      </c>
      <c r="AG114" s="768"/>
      <c r="AH114" s="768"/>
      <c r="AI114" s="768"/>
      <c r="AJ114" s="769"/>
      <c r="AK114" s="770">
        <v>31197</v>
      </c>
      <c r="AL114" s="768"/>
      <c r="AM114" s="768"/>
      <c r="AN114" s="768"/>
      <c r="AO114" s="769"/>
      <c r="AP114" s="815">
        <v>0.6</v>
      </c>
      <c r="AQ114" s="816"/>
      <c r="AR114" s="816"/>
      <c r="AS114" s="816"/>
      <c r="AT114" s="817"/>
      <c r="AU114" s="927"/>
      <c r="AV114" s="928"/>
      <c r="AW114" s="928"/>
      <c r="AX114" s="928"/>
      <c r="AY114" s="928"/>
      <c r="AZ114" s="803" t="s">
        <v>426</v>
      </c>
      <c r="BA114" s="738"/>
      <c r="BB114" s="738"/>
      <c r="BC114" s="738"/>
      <c r="BD114" s="738"/>
      <c r="BE114" s="738"/>
      <c r="BF114" s="738"/>
      <c r="BG114" s="738"/>
      <c r="BH114" s="738"/>
      <c r="BI114" s="738"/>
      <c r="BJ114" s="738"/>
      <c r="BK114" s="738"/>
      <c r="BL114" s="738"/>
      <c r="BM114" s="738"/>
      <c r="BN114" s="738"/>
      <c r="BO114" s="738"/>
      <c r="BP114" s="739"/>
      <c r="BQ114" s="804">
        <v>1353530</v>
      </c>
      <c r="BR114" s="805"/>
      <c r="BS114" s="805"/>
      <c r="BT114" s="805"/>
      <c r="BU114" s="805"/>
      <c r="BV114" s="805">
        <v>1281216</v>
      </c>
      <c r="BW114" s="805"/>
      <c r="BX114" s="805"/>
      <c r="BY114" s="805"/>
      <c r="BZ114" s="805"/>
      <c r="CA114" s="805">
        <v>1202095</v>
      </c>
      <c r="CB114" s="805"/>
      <c r="CC114" s="805"/>
      <c r="CD114" s="805"/>
      <c r="CE114" s="805"/>
      <c r="CF114" s="866">
        <v>21.6</v>
      </c>
      <c r="CG114" s="867"/>
      <c r="CH114" s="867"/>
      <c r="CI114" s="867"/>
      <c r="CJ114" s="867"/>
      <c r="CK114" s="922"/>
      <c r="CL114" s="809"/>
      <c r="CM114" s="812" t="s">
        <v>427</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428</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2842</v>
      </c>
      <c r="AB115" s="914"/>
      <c r="AC115" s="914"/>
      <c r="AD115" s="914"/>
      <c r="AE115" s="915"/>
      <c r="AF115" s="916">
        <v>175</v>
      </c>
      <c r="AG115" s="914"/>
      <c r="AH115" s="914"/>
      <c r="AI115" s="914"/>
      <c r="AJ115" s="915"/>
      <c r="AK115" s="916">
        <v>122</v>
      </c>
      <c r="AL115" s="914"/>
      <c r="AM115" s="914"/>
      <c r="AN115" s="914"/>
      <c r="AO115" s="915"/>
      <c r="AP115" s="917">
        <v>0</v>
      </c>
      <c r="AQ115" s="918"/>
      <c r="AR115" s="918"/>
      <c r="AS115" s="918"/>
      <c r="AT115" s="919"/>
      <c r="AU115" s="927"/>
      <c r="AV115" s="928"/>
      <c r="AW115" s="928"/>
      <c r="AX115" s="928"/>
      <c r="AY115" s="928"/>
      <c r="AZ115" s="803" t="s">
        <v>429</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430</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c r="A116" s="911"/>
      <c r="B116" s="912"/>
      <c r="C116" s="871" t="s">
        <v>431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v>19</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432</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433</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434</v>
      </c>
      <c r="Z117" s="894"/>
      <c r="AA117" s="899">
        <v>1067450</v>
      </c>
      <c r="AB117" s="900"/>
      <c r="AC117" s="900"/>
      <c r="AD117" s="900"/>
      <c r="AE117" s="901"/>
      <c r="AF117" s="902">
        <v>1064593</v>
      </c>
      <c r="AG117" s="900"/>
      <c r="AH117" s="900"/>
      <c r="AI117" s="900"/>
      <c r="AJ117" s="901"/>
      <c r="AK117" s="902">
        <v>1086801</v>
      </c>
      <c r="AL117" s="900"/>
      <c r="AM117" s="900"/>
      <c r="AN117" s="900"/>
      <c r="AO117" s="901"/>
      <c r="AP117" s="903"/>
      <c r="AQ117" s="904"/>
      <c r="AR117" s="904"/>
      <c r="AS117" s="904"/>
      <c r="AT117" s="905"/>
      <c r="AU117" s="927"/>
      <c r="AV117" s="928"/>
      <c r="AW117" s="928"/>
      <c r="AX117" s="928"/>
      <c r="AY117" s="928"/>
      <c r="AZ117" s="854" t="s">
        <v>435</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436</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410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408</v>
      </c>
      <c r="AB118" s="893"/>
      <c r="AC118" s="893"/>
      <c r="AD118" s="893"/>
      <c r="AE118" s="894"/>
      <c r="AF118" s="895" t="s">
        <v>286</v>
      </c>
      <c r="AG118" s="893"/>
      <c r="AH118" s="893"/>
      <c r="AI118" s="893"/>
      <c r="AJ118" s="894"/>
      <c r="AK118" s="895" t="s">
        <v>285</v>
      </c>
      <c r="AL118" s="893"/>
      <c r="AM118" s="893"/>
      <c r="AN118" s="893"/>
      <c r="AO118" s="894"/>
      <c r="AP118" s="896" t="s">
        <v>409</v>
      </c>
      <c r="AQ118" s="897"/>
      <c r="AR118" s="897"/>
      <c r="AS118" s="897"/>
      <c r="AT118" s="898"/>
      <c r="AU118" s="927"/>
      <c r="AV118" s="928"/>
      <c r="AW118" s="928"/>
      <c r="AX118" s="928"/>
      <c r="AY118" s="928"/>
      <c r="AZ118" s="870" t="s">
        <v>437</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438</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413</v>
      </c>
      <c r="B119" s="807"/>
      <c r="C119" s="882" t="s">
        <v>414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439</v>
      </c>
      <c r="BP119" s="869"/>
      <c r="BQ119" s="873">
        <v>13031099</v>
      </c>
      <c r="BR119" s="836"/>
      <c r="BS119" s="836"/>
      <c r="BT119" s="836"/>
      <c r="BU119" s="836"/>
      <c r="BV119" s="836">
        <v>13068699</v>
      </c>
      <c r="BW119" s="836"/>
      <c r="BX119" s="836"/>
      <c r="BY119" s="836"/>
      <c r="BZ119" s="836"/>
      <c r="CA119" s="836">
        <v>12843889</v>
      </c>
      <c r="CB119" s="836"/>
      <c r="CC119" s="836"/>
      <c r="CD119" s="836"/>
      <c r="CE119" s="836"/>
      <c r="CF119" s="734"/>
      <c r="CG119" s="735"/>
      <c r="CH119" s="735"/>
      <c r="CI119" s="735"/>
      <c r="CJ119" s="825"/>
      <c r="CK119" s="923"/>
      <c r="CL119" s="811"/>
      <c r="CM119" s="829" t="s">
        <v>440</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417</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441</v>
      </c>
      <c r="AV120" s="875"/>
      <c r="AW120" s="875"/>
      <c r="AX120" s="875"/>
      <c r="AY120" s="876"/>
      <c r="AZ120" s="851" t="s">
        <v>442</v>
      </c>
      <c r="BA120" s="796"/>
      <c r="BB120" s="796"/>
      <c r="BC120" s="796"/>
      <c r="BD120" s="796"/>
      <c r="BE120" s="796"/>
      <c r="BF120" s="796"/>
      <c r="BG120" s="796"/>
      <c r="BH120" s="796"/>
      <c r="BI120" s="796"/>
      <c r="BJ120" s="796"/>
      <c r="BK120" s="796"/>
      <c r="BL120" s="796"/>
      <c r="BM120" s="796"/>
      <c r="BN120" s="796"/>
      <c r="BO120" s="796"/>
      <c r="BP120" s="797"/>
      <c r="BQ120" s="852">
        <v>4439508</v>
      </c>
      <c r="BR120" s="833"/>
      <c r="BS120" s="833"/>
      <c r="BT120" s="833"/>
      <c r="BU120" s="833"/>
      <c r="BV120" s="833">
        <v>4114921</v>
      </c>
      <c r="BW120" s="833"/>
      <c r="BX120" s="833"/>
      <c r="BY120" s="833"/>
      <c r="BZ120" s="833"/>
      <c r="CA120" s="833">
        <v>4207698</v>
      </c>
      <c r="CB120" s="833"/>
      <c r="CC120" s="833"/>
      <c r="CD120" s="833"/>
      <c r="CE120" s="833"/>
      <c r="CF120" s="857">
        <v>75.599999999999994</v>
      </c>
      <c r="CG120" s="858"/>
      <c r="CH120" s="858"/>
      <c r="CI120" s="858"/>
      <c r="CJ120" s="858"/>
      <c r="CK120" s="859" t="s">
        <v>443</v>
      </c>
      <c r="CL120" s="843"/>
      <c r="CM120" s="843"/>
      <c r="CN120" s="843"/>
      <c r="CO120" s="844"/>
      <c r="CP120" s="863" t="s">
        <v>444</v>
      </c>
      <c r="CQ120" s="864"/>
      <c r="CR120" s="864"/>
      <c r="CS120" s="864"/>
      <c r="CT120" s="864"/>
      <c r="CU120" s="864"/>
      <c r="CV120" s="864"/>
      <c r="CW120" s="864"/>
      <c r="CX120" s="864"/>
      <c r="CY120" s="864"/>
      <c r="CZ120" s="864"/>
      <c r="DA120" s="864"/>
      <c r="DB120" s="864"/>
      <c r="DC120" s="864"/>
      <c r="DD120" s="864"/>
      <c r="DE120" s="864"/>
      <c r="DF120" s="865"/>
      <c r="DG120" s="852">
        <v>3721277</v>
      </c>
      <c r="DH120" s="833"/>
      <c r="DI120" s="833"/>
      <c r="DJ120" s="833"/>
      <c r="DK120" s="833"/>
      <c r="DL120" s="833">
        <v>3871995</v>
      </c>
      <c r="DM120" s="833"/>
      <c r="DN120" s="833"/>
      <c r="DO120" s="833"/>
      <c r="DP120" s="833"/>
      <c r="DQ120" s="833">
        <v>3884660</v>
      </c>
      <c r="DR120" s="833"/>
      <c r="DS120" s="833"/>
      <c r="DT120" s="833"/>
      <c r="DU120" s="833"/>
      <c r="DV120" s="834">
        <v>69.8</v>
      </c>
      <c r="DW120" s="834"/>
      <c r="DX120" s="834"/>
      <c r="DY120" s="834"/>
      <c r="DZ120" s="835"/>
    </row>
    <row r="121" spans="1:130" s="199" customFormat="1" ht="26.25" customHeight="1">
      <c r="A121" s="808"/>
      <c r="B121" s="809"/>
      <c r="C121" s="854" t="s">
        <v>445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446</v>
      </c>
      <c r="BA121" s="738"/>
      <c r="BB121" s="738"/>
      <c r="BC121" s="738"/>
      <c r="BD121" s="738"/>
      <c r="BE121" s="738"/>
      <c r="BF121" s="738"/>
      <c r="BG121" s="738"/>
      <c r="BH121" s="738"/>
      <c r="BI121" s="738"/>
      <c r="BJ121" s="738"/>
      <c r="BK121" s="738"/>
      <c r="BL121" s="738"/>
      <c r="BM121" s="738"/>
      <c r="BN121" s="738"/>
      <c r="BO121" s="738"/>
      <c r="BP121" s="739"/>
      <c r="BQ121" s="804">
        <v>823069</v>
      </c>
      <c r="BR121" s="805"/>
      <c r="BS121" s="805"/>
      <c r="BT121" s="805"/>
      <c r="BU121" s="805"/>
      <c r="BV121" s="805">
        <v>683361</v>
      </c>
      <c r="BW121" s="805"/>
      <c r="BX121" s="805"/>
      <c r="BY121" s="805"/>
      <c r="BZ121" s="805"/>
      <c r="CA121" s="805">
        <v>783525</v>
      </c>
      <c r="CB121" s="805"/>
      <c r="CC121" s="805"/>
      <c r="CD121" s="805"/>
      <c r="CE121" s="805"/>
      <c r="CF121" s="866">
        <v>14.1</v>
      </c>
      <c r="CG121" s="867"/>
      <c r="CH121" s="867"/>
      <c r="CI121" s="867"/>
      <c r="CJ121" s="867"/>
      <c r="CK121" s="860"/>
      <c r="CL121" s="846"/>
      <c r="CM121" s="846"/>
      <c r="CN121" s="846"/>
      <c r="CO121" s="847"/>
      <c r="CP121" s="826" t="s">
        <v>447</v>
      </c>
      <c r="CQ121" s="827"/>
      <c r="CR121" s="827"/>
      <c r="CS121" s="827"/>
      <c r="CT121" s="827"/>
      <c r="CU121" s="827"/>
      <c r="CV121" s="827"/>
      <c r="CW121" s="827"/>
      <c r="CX121" s="827"/>
      <c r="CY121" s="827"/>
      <c r="CZ121" s="827"/>
      <c r="DA121" s="827"/>
      <c r="DB121" s="827"/>
      <c r="DC121" s="827"/>
      <c r="DD121" s="827"/>
      <c r="DE121" s="827"/>
      <c r="DF121" s="828"/>
      <c r="DG121" s="804">
        <v>966772</v>
      </c>
      <c r="DH121" s="805"/>
      <c r="DI121" s="805"/>
      <c r="DJ121" s="805"/>
      <c r="DK121" s="805"/>
      <c r="DL121" s="805">
        <v>940165</v>
      </c>
      <c r="DM121" s="805"/>
      <c r="DN121" s="805"/>
      <c r="DO121" s="805"/>
      <c r="DP121" s="805"/>
      <c r="DQ121" s="805">
        <v>868247</v>
      </c>
      <c r="DR121" s="805"/>
      <c r="DS121" s="805"/>
      <c r="DT121" s="805"/>
      <c r="DU121" s="805"/>
      <c r="DV121" s="782">
        <v>15.6</v>
      </c>
      <c r="DW121" s="782"/>
      <c r="DX121" s="782"/>
      <c r="DY121" s="782"/>
      <c r="DZ121" s="783"/>
    </row>
    <row r="122" spans="1:130" s="199" customFormat="1" ht="26.25" customHeight="1">
      <c r="A122" s="808"/>
      <c r="B122" s="809"/>
      <c r="C122" s="812" t="s">
        <v>427</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448</v>
      </c>
      <c r="BA122" s="871"/>
      <c r="BB122" s="871"/>
      <c r="BC122" s="871"/>
      <c r="BD122" s="871"/>
      <c r="BE122" s="871"/>
      <c r="BF122" s="871"/>
      <c r="BG122" s="871"/>
      <c r="BH122" s="871"/>
      <c r="BI122" s="871"/>
      <c r="BJ122" s="871"/>
      <c r="BK122" s="871"/>
      <c r="BL122" s="871"/>
      <c r="BM122" s="871"/>
      <c r="BN122" s="871"/>
      <c r="BO122" s="871"/>
      <c r="BP122" s="872"/>
      <c r="BQ122" s="873">
        <v>9256831</v>
      </c>
      <c r="BR122" s="836"/>
      <c r="BS122" s="836"/>
      <c r="BT122" s="836"/>
      <c r="BU122" s="836"/>
      <c r="BV122" s="836">
        <v>9310460</v>
      </c>
      <c r="BW122" s="836"/>
      <c r="BX122" s="836"/>
      <c r="BY122" s="836"/>
      <c r="BZ122" s="836"/>
      <c r="CA122" s="836">
        <v>9381542</v>
      </c>
      <c r="CB122" s="836"/>
      <c r="CC122" s="836"/>
      <c r="CD122" s="836"/>
      <c r="CE122" s="836"/>
      <c r="CF122" s="837">
        <v>168.5</v>
      </c>
      <c r="CG122" s="838"/>
      <c r="CH122" s="838"/>
      <c r="CI122" s="838"/>
      <c r="CJ122" s="838"/>
      <c r="CK122" s="860"/>
      <c r="CL122" s="846"/>
      <c r="CM122" s="846"/>
      <c r="CN122" s="846"/>
      <c r="CO122" s="847"/>
      <c r="CP122" s="826" t="s">
        <v>449</v>
      </c>
      <c r="CQ122" s="827"/>
      <c r="CR122" s="827"/>
      <c r="CS122" s="827"/>
      <c r="CT122" s="827"/>
      <c r="CU122" s="827"/>
      <c r="CV122" s="827"/>
      <c r="CW122" s="827"/>
      <c r="CX122" s="827"/>
      <c r="CY122" s="827"/>
      <c r="CZ122" s="827"/>
      <c r="DA122" s="827"/>
      <c r="DB122" s="827"/>
      <c r="DC122" s="827"/>
      <c r="DD122" s="827"/>
      <c r="DE122" s="827"/>
      <c r="DF122" s="828"/>
      <c r="DG122" s="804">
        <v>91294</v>
      </c>
      <c r="DH122" s="805"/>
      <c r="DI122" s="805"/>
      <c r="DJ122" s="805"/>
      <c r="DK122" s="805"/>
      <c r="DL122" s="805">
        <v>61455</v>
      </c>
      <c r="DM122" s="805"/>
      <c r="DN122" s="805"/>
      <c r="DO122" s="805"/>
      <c r="DP122" s="805"/>
      <c r="DQ122" s="805">
        <v>55217</v>
      </c>
      <c r="DR122" s="805"/>
      <c r="DS122" s="805"/>
      <c r="DT122" s="805"/>
      <c r="DU122" s="805"/>
      <c r="DV122" s="782">
        <v>1</v>
      </c>
      <c r="DW122" s="782"/>
      <c r="DX122" s="782"/>
      <c r="DY122" s="782"/>
      <c r="DZ122" s="783"/>
    </row>
    <row r="123" spans="1:130" s="199" customFormat="1" ht="26.25" customHeight="1">
      <c r="A123" s="808"/>
      <c r="B123" s="809"/>
      <c r="C123" s="812" t="s">
        <v>433</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450</v>
      </c>
      <c r="BP123" s="869"/>
      <c r="BQ123" s="823">
        <v>14519408</v>
      </c>
      <c r="BR123" s="824"/>
      <c r="BS123" s="824"/>
      <c r="BT123" s="824"/>
      <c r="BU123" s="824"/>
      <c r="BV123" s="824">
        <v>14108742</v>
      </c>
      <c r="BW123" s="824"/>
      <c r="BX123" s="824"/>
      <c r="BY123" s="824"/>
      <c r="BZ123" s="824"/>
      <c r="CA123" s="824">
        <v>14372765</v>
      </c>
      <c r="CB123" s="824"/>
      <c r="CC123" s="824"/>
      <c r="CD123" s="824"/>
      <c r="CE123" s="824"/>
      <c r="CF123" s="734"/>
      <c r="CG123" s="735"/>
      <c r="CH123" s="735"/>
      <c r="CI123" s="735"/>
      <c r="CJ123" s="825"/>
      <c r="CK123" s="860"/>
      <c r="CL123" s="846"/>
      <c r="CM123" s="846"/>
      <c r="CN123" s="846"/>
      <c r="CO123" s="847"/>
      <c r="CP123" s="826" t="s">
        <v>451</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c r="A124" s="808"/>
      <c r="B124" s="809"/>
      <c r="C124" s="812" t="s">
        <v>436</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452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111</v>
      </c>
      <c r="BR124" s="822"/>
      <c r="BS124" s="822"/>
      <c r="BT124" s="822"/>
      <c r="BU124" s="822"/>
      <c r="BV124" s="822" t="s">
        <v>111</v>
      </c>
      <c r="BW124" s="822"/>
      <c r="BX124" s="822"/>
      <c r="BY124" s="822"/>
      <c r="BZ124" s="822"/>
      <c r="CA124" s="822" t="s">
        <v>111</v>
      </c>
      <c r="CB124" s="822"/>
      <c r="CC124" s="822"/>
      <c r="CD124" s="822"/>
      <c r="CE124" s="822"/>
      <c r="CF124" s="712"/>
      <c r="CG124" s="713"/>
      <c r="CH124" s="713"/>
      <c r="CI124" s="713"/>
      <c r="CJ124" s="853"/>
      <c r="CK124" s="861"/>
      <c r="CL124" s="861"/>
      <c r="CM124" s="861"/>
      <c r="CN124" s="861"/>
      <c r="CO124" s="862"/>
      <c r="CP124" s="826" t="s">
        <v>453</v>
      </c>
      <c r="CQ124" s="827"/>
      <c r="CR124" s="827"/>
      <c r="CS124" s="827"/>
      <c r="CT124" s="827"/>
      <c r="CU124" s="827"/>
      <c r="CV124" s="827"/>
      <c r="CW124" s="827"/>
      <c r="CX124" s="827"/>
      <c r="CY124" s="827"/>
      <c r="CZ124" s="827"/>
      <c r="DA124" s="827"/>
      <c r="DB124" s="827"/>
      <c r="DC124" s="827"/>
      <c r="DD124" s="827"/>
      <c r="DE124" s="827"/>
      <c r="DF124" s="828"/>
      <c r="DG124" s="750" t="s">
        <v>389</v>
      </c>
      <c r="DH124" s="751"/>
      <c r="DI124" s="751"/>
      <c r="DJ124" s="751"/>
      <c r="DK124" s="752"/>
      <c r="DL124" s="753" t="s">
        <v>389</v>
      </c>
      <c r="DM124" s="751"/>
      <c r="DN124" s="751"/>
      <c r="DO124" s="751"/>
      <c r="DP124" s="752"/>
      <c r="DQ124" s="753" t="s">
        <v>389</v>
      </c>
      <c r="DR124" s="751"/>
      <c r="DS124" s="751"/>
      <c r="DT124" s="751"/>
      <c r="DU124" s="752"/>
      <c r="DV124" s="839" t="s">
        <v>389</v>
      </c>
      <c r="DW124" s="840"/>
      <c r="DX124" s="840"/>
      <c r="DY124" s="840"/>
      <c r="DZ124" s="841"/>
    </row>
    <row r="125" spans="1:130" s="199" customFormat="1" ht="26.25" customHeight="1">
      <c r="A125" s="808"/>
      <c r="B125" s="809"/>
      <c r="C125" s="812" t="s">
        <v>438</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389</v>
      </c>
      <c r="AB125" s="768"/>
      <c r="AC125" s="768"/>
      <c r="AD125" s="768"/>
      <c r="AE125" s="769"/>
      <c r="AF125" s="770" t="s">
        <v>389</v>
      </c>
      <c r="AG125" s="768"/>
      <c r="AH125" s="768"/>
      <c r="AI125" s="768"/>
      <c r="AJ125" s="769"/>
      <c r="AK125" s="770" t="s">
        <v>389</v>
      </c>
      <c r="AL125" s="768"/>
      <c r="AM125" s="768"/>
      <c r="AN125" s="768"/>
      <c r="AO125" s="769"/>
      <c r="AP125" s="815" t="s">
        <v>389</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454</v>
      </c>
      <c r="CL125" s="843"/>
      <c r="CM125" s="843"/>
      <c r="CN125" s="843"/>
      <c r="CO125" s="844"/>
      <c r="CP125" s="851" t="s">
        <v>455</v>
      </c>
      <c r="CQ125" s="796"/>
      <c r="CR125" s="796"/>
      <c r="CS125" s="796"/>
      <c r="CT125" s="796"/>
      <c r="CU125" s="796"/>
      <c r="CV125" s="796"/>
      <c r="CW125" s="796"/>
      <c r="CX125" s="796"/>
      <c r="CY125" s="796"/>
      <c r="CZ125" s="796"/>
      <c r="DA125" s="796"/>
      <c r="DB125" s="796"/>
      <c r="DC125" s="796"/>
      <c r="DD125" s="796"/>
      <c r="DE125" s="796"/>
      <c r="DF125" s="797"/>
      <c r="DG125" s="852" t="s">
        <v>389</v>
      </c>
      <c r="DH125" s="833"/>
      <c r="DI125" s="833"/>
      <c r="DJ125" s="833"/>
      <c r="DK125" s="833"/>
      <c r="DL125" s="833" t="s">
        <v>389</v>
      </c>
      <c r="DM125" s="833"/>
      <c r="DN125" s="833"/>
      <c r="DO125" s="833"/>
      <c r="DP125" s="833"/>
      <c r="DQ125" s="833" t="s">
        <v>389</v>
      </c>
      <c r="DR125" s="833"/>
      <c r="DS125" s="833"/>
      <c r="DT125" s="833"/>
      <c r="DU125" s="833"/>
      <c r="DV125" s="834" t="s">
        <v>389</v>
      </c>
      <c r="DW125" s="834"/>
      <c r="DX125" s="834"/>
      <c r="DY125" s="834"/>
      <c r="DZ125" s="835"/>
    </row>
    <row r="126" spans="1:130" s="199" customFormat="1" ht="26.25" customHeight="1" thickBot="1">
      <c r="A126" s="808"/>
      <c r="B126" s="809"/>
      <c r="C126" s="812" t="s">
        <v>440</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2590</v>
      </c>
      <c r="AB126" s="768"/>
      <c r="AC126" s="768"/>
      <c r="AD126" s="768"/>
      <c r="AE126" s="769"/>
      <c r="AF126" s="770" t="s">
        <v>389</v>
      </c>
      <c r="AG126" s="768"/>
      <c r="AH126" s="768"/>
      <c r="AI126" s="768"/>
      <c r="AJ126" s="769"/>
      <c r="AK126" s="770" t="s">
        <v>389</v>
      </c>
      <c r="AL126" s="768"/>
      <c r="AM126" s="768"/>
      <c r="AN126" s="768"/>
      <c r="AO126" s="769"/>
      <c r="AP126" s="815" t="s">
        <v>389</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456</v>
      </c>
      <c r="CQ126" s="738"/>
      <c r="CR126" s="738"/>
      <c r="CS126" s="738"/>
      <c r="CT126" s="738"/>
      <c r="CU126" s="738"/>
      <c r="CV126" s="738"/>
      <c r="CW126" s="738"/>
      <c r="CX126" s="738"/>
      <c r="CY126" s="738"/>
      <c r="CZ126" s="738"/>
      <c r="DA126" s="738"/>
      <c r="DB126" s="738"/>
      <c r="DC126" s="738"/>
      <c r="DD126" s="738"/>
      <c r="DE126" s="738"/>
      <c r="DF126" s="739"/>
      <c r="DG126" s="804" t="s">
        <v>389</v>
      </c>
      <c r="DH126" s="805"/>
      <c r="DI126" s="805"/>
      <c r="DJ126" s="805"/>
      <c r="DK126" s="805"/>
      <c r="DL126" s="805" t="s">
        <v>389</v>
      </c>
      <c r="DM126" s="805"/>
      <c r="DN126" s="805"/>
      <c r="DO126" s="805"/>
      <c r="DP126" s="805"/>
      <c r="DQ126" s="805" t="s">
        <v>389</v>
      </c>
      <c r="DR126" s="805"/>
      <c r="DS126" s="805"/>
      <c r="DT126" s="805"/>
      <c r="DU126" s="805"/>
      <c r="DV126" s="782" t="s">
        <v>389</v>
      </c>
      <c r="DW126" s="782"/>
      <c r="DX126" s="782"/>
      <c r="DY126" s="782"/>
      <c r="DZ126" s="783"/>
    </row>
    <row r="127" spans="1:130" s="199" customFormat="1" ht="26.25" customHeight="1">
      <c r="A127" s="810"/>
      <c r="B127" s="811"/>
      <c r="C127" s="829" t="s">
        <v>457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252</v>
      </c>
      <c r="AB127" s="768"/>
      <c r="AC127" s="768"/>
      <c r="AD127" s="768"/>
      <c r="AE127" s="769"/>
      <c r="AF127" s="770">
        <v>175</v>
      </c>
      <c r="AG127" s="768"/>
      <c r="AH127" s="768"/>
      <c r="AI127" s="768"/>
      <c r="AJ127" s="769"/>
      <c r="AK127" s="770">
        <v>122</v>
      </c>
      <c r="AL127" s="768"/>
      <c r="AM127" s="768"/>
      <c r="AN127" s="768"/>
      <c r="AO127" s="769"/>
      <c r="AP127" s="815">
        <v>0</v>
      </c>
      <c r="AQ127" s="816"/>
      <c r="AR127" s="816"/>
      <c r="AS127" s="816"/>
      <c r="AT127" s="817"/>
      <c r="AU127" s="235"/>
      <c r="AV127" s="235"/>
      <c r="AW127" s="235"/>
      <c r="AX127" s="832" t="s">
        <v>458</v>
      </c>
      <c r="AY127" s="800"/>
      <c r="AZ127" s="800"/>
      <c r="BA127" s="800"/>
      <c r="BB127" s="800"/>
      <c r="BC127" s="800"/>
      <c r="BD127" s="800"/>
      <c r="BE127" s="801"/>
      <c r="BF127" s="799" t="s">
        <v>459</v>
      </c>
      <c r="BG127" s="800"/>
      <c r="BH127" s="800"/>
      <c r="BI127" s="800"/>
      <c r="BJ127" s="800"/>
      <c r="BK127" s="800"/>
      <c r="BL127" s="801"/>
      <c r="BM127" s="799" t="s">
        <v>460</v>
      </c>
      <c r="BN127" s="800"/>
      <c r="BO127" s="800"/>
      <c r="BP127" s="800"/>
      <c r="BQ127" s="800"/>
      <c r="BR127" s="800"/>
      <c r="BS127" s="801"/>
      <c r="BT127" s="799" t="s">
        <v>461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462</v>
      </c>
      <c r="CQ127" s="738"/>
      <c r="CR127" s="738"/>
      <c r="CS127" s="738"/>
      <c r="CT127" s="738"/>
      <c r="CU127" s="738"/>
      <c r="CV127" s="738"/>
      <c r="CW127" s="738"/>
      <c r="CX127" s="738"/>
      <c r="CY127" s="738"/>
      <c r="CZ127" s="738"/>
      <c r="DA127" s="738"/>
      <c r="DB127" s="738"/>
      <c r="DC127" s="738"/>
      <c r="DD127" s="738"/>
      <c r="DE127" s="738"/>
      <c r="DF127" s="739"/>
      <c r="DG127" s="804" t="s">
        <v>389</v>
      </c>
      <c r="DH127" s="805"/>
      <c r="DI127" s="805"/>
      <c r="DJ127" s="805"/>
      <c r="DK127" s="805"/>
      <c r="DL127" s="805" t="s">
        <v>389</v>
      </c>
      <c r="DM127" s="805"/>
      <c r="DN127" s="805"/>
      <c r="DO127" s="805"/>
      <c r="DP127" s="805"/>
      <c r="DQ127" s="805" t="s">
        <v>389</v>
      </c>
      <c r="DR127" s="805"/>
      <c r="DS127" s="805"/>
      <c r="DT127" s="805"/>
      <c r="DU127" s="805"/>
      <c r="DV127" s="782" t="s">
        <v>389</v>
      </c>
      <c r="DW127" s="782"/>
      <c r="DX127" s="782"/>
      <c r="DY127" s="782"/>
      <c r="DZ127" s="783"/>
    </row>
    <row r="128" spans="1:130" s="199" customFormat="1" ht="26.25" customHeight="1" thickBot="1">
      <c r="A128" s="784" t="s">
        <v>463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464</v>
      </c>
      <c r="X128" s="786"/>
      <c r="Y128" s="786"/>
      <c r="Z128" s="787"/>
      <c r="AA128" s="788">
        <v>63393</v>
      </c>
      <c r="AB128" s="789"/>
      <c r="AC128" s="789"/>
      <c r="AD128" s="789"/>
      <c r="AE128" s="790"/>
      <c r="AF128" s="791">
        <v>70272</v>
      </c>
      <c r="AG128" s="789"/>
      <c r="AH128" s="789"/>
      <c r="AI128" s="789"/>
      <c r="AJ128" s="790"/>
      <c r="AK128" s="791">
        <v>91775</v>
      </c>
      <c r="AL128" s="789"/>
      <c r="AM128" s="789"/>
      <c r="AN128" s="789"/>
      <c r="AO128" s="790"/>
      <c r="AP128" s="792"/>
      <c r="AQ128" s="793"/>
      <c r="AR128" s="793"/>
      <c r="AS128" s="793"/>
      <c r="AT128" s="794"/>
      <c r="AU128" s="235"/>
      <c r="AV128" s="235"/>
      <c r="AW128" s="235"/>
      <c r="AX128" s="795" t="s">
        <v>465</v>
      </c>
      <c r="AY128" s="796"/>
      <c r="AZ128" s="796"/>
      <c r="BA128" s="796"/>
      <c r="BB128" s="796"/>
      <c r="BC128" s="796"/>
      <c r="BD128" s="796"/>
      <c r="BE128" s="797"/>
      <c r="BF128" s="774" t="s">
        <v>466</v>
      </c>
      <c r="BG128" s="775"/>
      <c r="BH128" s="775"/>
      <c r="BI128" s="775"/>
      <c r="BJ128" s="775"/>
      <c r="BK128" s="775"/>
      <c r="BL128" s="798"/>
      <c r="BM128" s="774">
        <v>14.3</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467</v>
      </c>
      <c r="CQ128" s="716"/>
      <c r="CR128" s="716"/>
      <c r="CS128" s="716"/>
      <c r="CT128" s="716"/>
      <c r="CU128" s="716"/>
      <c r="CV128" s="716"/>
      <c r="CW128" s="716"/>
      <c r="CX128" s="716"/>
      <c r="CY128" s="716"/>
      <c r="CZ128" s="716"/>
      <c r="DA128" s="716"/>
      <c r="DB128" s="716"/>
      <c r="DC128" s="716"/>
      <c r="DD128" s="716"/>
      <c r="DE128" s="716"/>
      <c r="DF128" s="717"/>
      <c r="DG128" s="778" t="s">
        <v>466</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468</v>
      </c>
      <c r="X129" s="765"/>
      <c r="Y129" s="765"/>
      <c r="Z129" s="766"/>
      <c r="AA129" s="767">
        <v>6256264</v>
      </c>
      <c r="AB129" s="768"/>
      <c r="AC129" s="768"/>
      <c r="AD129" s="768"/>
      <c r="AE129" s="769"/>
      <c r="AF129" s="770">
        <v>6389578</v>
      </c>
      <c r="AG129" s="768"/>
      <c r="AH129" s="768"/>
      <c r="AI129" s="768"/>
      <c r="AJ129" s="769"/>
      <c r="AK129" s="770">
        <v>6318083</v>
      </c>
      <c r="AL129" s="768"/>
      <c r="AM129" s="768"/>
      <c r="AN129" s="768"/>
      <c r="AO129" s="769"/>
      <c r="AP129" s="771"/>
      <c r="AQ129" s="772"/>
      <c r="AR129" s="772"/>
      <c r="AS129" s="772"/>
      <c r="AT129" s="773"/>
      <c r="AU129" s="237"/>
      <c r="AV129" s="237"/>
      <c r="AW129" s="237"/>
      <c r="AX129" s="737" t="s">
        <v>469</v>
      </c>
      <c r="AY129" s="738"/>
      <c r="AZ129" s="738"/>
      <c r="BA129" s="738"/>
      <c r="BB129" s="738"/>
      <c r="BC129" s="738"/>
      <c r="BD129" s="738"/>
      <c r="BE129" s="739"/>
      <c r="BF129" s="757" t="s">
        <v>111</v>
      </c>
      <c r="BG129" s="758"/>
      <c r="BH129" s="758"/>
      <c r="BI129" s="758"/>
      <c r="BJ129" s="758"/>
      <c r="BK129" s="758"/>
      <c r="BL129" s="759"/>
      <c r="BM129" s="757">
        <v>19.3</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470</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471</v>
      </c>
      <c r="X130" s="765"/>
      <c r="Y130" s="765"/>
      <c r="Z130" s="766"/>
      <c r="AA130" s="767">
        <v>760700</v>
      </c>
      <c r="AB130" s="768"/>
      <c r="AC130" s="768"/>
      <c r="AD130" s="768"/>
      <c r="AE130" s="769"/>
      <c r="AF130" s="770">
        <v>722037</v>
      </c>
      <c r="AG130" s="768"/>
      <c r="AH130" s="768"/>
      <c r="AI130" s="768"/>
      <c r="AJ130" s="769"/>
      <c r="AK130" s="770">
        <v>748767</v>
      </c>
      <c r="AL130" s="768"/>
      <c r="AM130" s="768"/>
      <c r="AN130" s="768"/>
      <c r="AO130" s="769"/>
      <c r="AP130" s="771"/>
      <c r="AQ130" s="772"/>
      <c r="AR130" s="772"/>
      <c r="AS130" s="772"/>
      <c r="AT130" s="773"/>
      <c r="AU130" s="237"/>
      <c r="AV130" s="237"/>
      <c r="AW130" s="237"/>
      <c r="AX130" s="737" t="s">
        <v>472</v>
      </c>
      <c r="AY130" s="738"/>
      <c r="AZ130" s="738"/>
      <c r="BA130" s="738"/>
      <c r="BB130" s="738"/>
      <c r="BC130" s="738"/>
      <c r="BD130" s="738"/>
      <c r="BE130" s="739"/>
      <c r="BF130" s="740">
        <v>4.5</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473</v>
      </c>
      <c r="X131" s="748"/>
      <c r="Y131" s="748"/>
      <c r="Z131" s="749"/>
      <c r="AA131" s="750">
        <v>5495564</v>
      </c>
      <c r="AB131" s="751"/>
      <c r="AC131" s="751"/>
      <c r="AD131" s="751"/>
      <c r="AE131" s="752"/>
      <c r="AF131" s="753">
        <v>5667541</v>
      </c>
      <c r="AG131" s="751"/>
      <c r="AH131" s="751"/>
      <c r="AI131" s="751"/>
      <c r="AJ131" s="752"/>
      <c r="AK131" s="753">
        <v>5569316</v>
      </c>
      <c r="AL131" s="751"/>
      <c r="AM131" s="751"/>
      <c r="AN131" s="751"/>
      <c r="AO131" s="752"/>
      <c r="AP131" s="754"/>
      <c r="AQ131" s="755"/>
      <c r="AR131" s="755"/>
      <c r="AS131" s="755"/>
      <c r="AT131" s="756"/>
      <c r="AU131" s="237"/>
      <c r="AV131" s="237"/>
      <c r="AW131" s="237"/>
      <c r="AX131" s="715" t="s">
        <v>474</v>
      </c>
      <c r="AY131" s="716"/>
      <c r="AZ131" s="716"/>
      <c r="BA131" s="716"/>
      <c r="BB131" s="716"/>
      <c r="BC131" s="716"/>
      <c r="BD131" s="716"/>
      <c r="BE131" s="717"/>
      <c r="BF131" s="718" t="s">
        <v>466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475</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476</v>
      </c>
      <c r="W132" s="728"/>
      <c r="X132" s="728"/>
      <c r="Y132" s="728"/>
      <c r="Z132" s="729"/>
      <c r="AA132" s="730">
        <v>4.428244308</v>
      </c>
      <c r="AB132" s="731"/>
      <c r="AC132" s="731"/>
      <c r="AD132" s="731"/>
      <c r="AE132" s="732"/>
      <c r="AF132" s="733">
        <v>4.8042704939999998</v>
      </c>
      <c r="AG132" s="731"/>
      <c r="AH132" s="731"/>
      <c r="AI132" s="731"/>
      <c r="AJ132" s="732"/>
      <c r="AK132" s="733">
        <v>4.4217099549999999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477</v>
      </c>
      <c r="W133" s="707"/>
      <c r="X133" s="707"/>
      <c r="Y133" s="707"/>
      <c r="Z133" s="708"/>
      <c r="AA133" s="709">
        <v>5</v>
      </c>
      <c r="AB133" s="710"/>
      <c r="AC133" s="710"/>
      <c r="AD133" s="710"/>
      <c r="AE133" s="711"/>
      <c r="AF133" s="709">
        <v>4.8</v>
      </c>
      <c r="AG133" s="710"/>
      <c r="AH133" s="710"/>
      <c r="AI133" s="710"/>
      <c r="AJ133" s="711"/>
      <c r="AK133" s="709">
        <v>4.5</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73" zoomScale="110" zoomScaleNormal="85" zoomScaleSheetLayoutView="110" workbookViewId="0">
      <selection activeCell="AH76" sqref="AH76"/>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6"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9"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478</v>
      </c>
      <c r="B5" s="248"/>
      <c r="C5" s="248"/>
      <c r="D5" s="248"/>
      <c r="E5" s="248"/>
      <c r="F5" s="248"/>
      <c r="G5" s="248"/>
      <c r="H5" s="248"/>
      <c r="I5" s="248"/>
      <c r="J5" s="248"/>
      <c r="K5" s="248"/>
      <c r="L5" s="248"/>
      <c r="M5" s="248"/>
      <c r="N5" s="248"/>
      <c r="O5" s="249"/>
    </row>
    <row r="6" spans="1:16">
      <c r="A6" s="250"/>
      <c r="B6" s="246"/>
      <c r="C6" s="246"/>
      <c r="D6" s="246"/>
      <c r="E6" s="246"/>
      <c r="F6" s="246"/>
      <c r="G6" s="251" t="s">
        <v>479</v>
      </c>
      <c r="H6" s="251"/>
      <c r="I6" s="251"/>
      <c r="J6" s="251"/>
      <c r="K6" s="246"/>
      <c r="L6" s="246"/>
      <c r="M6" s="246"/>
      <c r="N6" s="246"/>
    </row>
    <row r="7" spans="1:16">
      <c r="A7" s="250"/>
      <c r="B7" s="246"/>
      <c r="C7" s="246"/>
      <c r="D7" s="246"/>
      <c r="E7" s="246"/>
      <c r="F7" s="246"/>
      <c r="G7" s="253"/>
      <c r="H7" s="254"/>
      <c r="I7" s="254"/>
      <c r="J7" s="255"/>
      <c r="K7" s="1122" t="s">
        <v>480</v>
      </c>
      <c r="L7" s="256"/>
      <c r="M7" s="257" t="s">
        <v>481</v>
      </c>
      <c r="N7" s="258"/>
    </row>
    <row r="8" spans="1:16">
      <c r="A8" s="250"/>
      <c r="B8" s="246"/>
      <c r="C8" s="246"/>
      <c r="D8" s="246"/>
      <c r="E8" s="246"/>
      <c r="F8" s="246"/>
      <c r="G8" s="259"/>
      <c r="H8" s="260"/>
      <c r="I8" s="260"/>
      <c r="J8" s="261"/>
      <c r="K8" s="1123"/>
      <c r="L8" s="262" t="s">
        <v>482</v>
      </c>
      <c r="M8" s="263" t="s">
        <v>483</v>
      </c>
      <c r="N8" s="264" t="s">
        <v>484</v>
      </c>
    </row>
    <row r="9" spans="1:16">
      <c r="A9" s="250"/>
      <c r="B9" s="246"/>
      <c r="C9" s="246"/>
      <c r="D9" s="246"/>
      <c r="E9" s="246"/>
      <c r="F9" s="246"/>
      <c r="G9" s="1136" t="s">
        <v>485</v>
      </c>
      <c r="H9" s="1137"/>
      <c r="I9" s="1137"/>
      <c r="J9" s="1138"/>
      <c r="K9" s="265">
        <v>1466302</v>
      </c>
      <c r="L9" s="266">
        <v>49317</v>
      </c>
      <c r="M9" s="267">
        <v>63599</v>
      </c>
      <c r="N9" s="268">
        <v>-22.5</v>
      </c>
    </row>
    <row r="10" spans="1:16">
      <c r="A10" s="250"/>
      <c r="B10" s="246"/>
      <c r="C10" s="246"/>
      <c r="D10" s="246"/>
      <c r="E10" s="246"/>
      <c r="F10" s="246"/>
      <c r="G10" s="1136" t="s">
        <v>486</v>
      </c>
      <c r="H10" s="1137"/>
      <c r="I10" s="1137"/>
      <c r="J10" s="1138"/>
      <c r="K10" s="269">
        <v>155713</v>
      </c>
      <c r="L10" s="270">
        <v>5237</v>
      </c>
      <c r="M10" s="271">
        <v>7046</v>
      </c>
      <c r="N10" s="272">
        <v>-25.7</v>
      </c>
    </row>
    <row r="11" spans="1:16" ht="13.5" customHeight="1">
      <c r="A11" s="250"/>
      <c r="B11" s="246"/>
      <c r="C11" s="246"/>
      <c r="D11" s="246"/>
      <c r="E11" s="246"/>
      <c r="F11" s="246"/>
      <c r="G11" s="1136" t="s">
        <v>487</v>
      </c>
      <c r="H11" s="1137"/>
      <c r="I11" s="1137"/>
      <c r="J11" s="1138"/>
      <c r="K11" s="269">
        <v>259329</v>
      </c>
      <c r="L11" s="270">
        <v>8722</v>
      </c>
      <c r="M11" s="271">
        <v>8288</v>
      </c>
      <c r="N11" s="272">
        <v>5.2</v>
      </c>
    </row>
    <row r="12" spans="1:16" ht="13.5" customHeight="1">
      <c r="A12" s="250"/>
      <c r="B12" s="246"/>
      <c r="C12" s="246"/>
      <c r="D12" s="246"/>
      <c r="E12" s="246"/>
      <c r="F12" s="246"/>
      <c r="G12" s="1136" t="s">
        <v>488</v>
      </c>
      <c r="H12" s="1137"/>
      <c r="I12" s="1137"/>
      <c r="J12" s="1138"/>
      <c r="K12" s="269" t="s">
        <v>489</v>
      </c>
      <c r="L12" s="270" t="s">
        <v>489</v>
      </c>
      <c r="M12" s="271">
        <v>310</v>
      </c>
      <c r="N12" s="272" t="s">
        <v>489</v>
      </c>
    </row>
    <row r="13" spans="1:16" ht="13.5" customHeight="1">
      <c r="A13" s="250"/>
      <c r="B13" s="246"/>
      <c r="C13" s="246"/>
      <c r="D13" s="246"/>
      <c r="E13" s="246"/>
      <c r="F13" s="246"/>
      <c r="G13" s="1136" t="s">
        <v>490</v>
      </c>
      <c r="H13" s="1137"/>
      <c r="I13" s="1137"/>
      <c r="J13" s="1138"/>
      <c r="K13" s="269" t="s">
        <v>489</v>
      </c>
      <c r="L13" s="270" t="s">
        <v>489</v>
      </c>
      <c r="M13" s="271" t="s">
        <v>489</v>
      </c>
      <c r="N13" s="272" t="s">
        <v>489</v>
      </c>
    </row>
    <row r="14" spans="1:16" ht="13.5" customHeight="1">
      <c r="A14" s="250"/>
      <c r="B14" s="246"/>
      <c r="C14" s="246"/>
      <c r="D14" s="246"/>
      <c r="E14" s="246"/>
      <c r="F14" s="246"/>
      <c r="G14" s="1136" t="s">
        <v>491</v>
      </c>
      <c r="H14" s="1137"/>
      <c r="I14" s="1137"/>
      <c r="J14" s="1138"/>
      <c r="K14" s="269">
        <v>57459</v>
      </c>
      <c r="L14" s="270">
        <v>1933</v>
      </c>
      <c r="M14" s="271">
        <v>2702</v>
      </c>
      <c r="N14" s="272">
        <v>-28.5</v>
      </c>
    </row>
    <row r="15" spans="1:16" ht="13.5" customHeight="1">
      <c r="A15" s="250"/>
      <c r="B15" s="246"/>
      <c r="C15" s="246"/>
      <c r="D15" s="246"/>
      <c r="E15" s="246"/>
      <c r="F15" s="246"/>
      <c r="G15" s="1136" t="s">
        <v>492</v>
      </c>
      <c r="H15" s="1137"/>
      <c r="I15" s="1137"/>
      <c r="J15" s="1138"/>
      <c r="K15" s="269">
        <v>17680</v>
      </c>
      <c r="L15" s="270">
        <v>595</v>
      </c>
      <c r="M15" s="271">
        <v>1443</v>
      </c>
      <c r="N15" s="272">
        <v>-58.8</v>
      </c>
    </row>
    <row r="16" spans="1:16">
      <c r="A16" s="250"/>
      <c r="B16" s="246"/>
      <c r="C16" s="246"/>
      <c r="D16" s="246"/>
      <c r="E16" s="246"/>
      <c r="F16" s="246"/>
      <c r="G16" s="1139" t="s">
        <v>493</v>
      </c>
      <c r="H16" s="1140"/>
      <c r="I16" s="1140"/>
      <c r="J16" s="1141"/>
      <c r="K16" s="270">
        <v>-147870</v>
      </c>
      <c r="L16" s="270">
        <v>-4973</v>
      </c>
      <c r="M16" s="271">
        <v>-6252</v>
      </c>
      <c r="N16" s="272">
        <v>-20.5</v>
      </c>
    </row>
    <row r="17" spans="1:16">
      <c r="A17" s="250"/>
      <c r="B17" s="246"/>
      <c r="C17" s="246"/>
      <c r="D17" s="246"/>
      <c r="E17" s="246"/>
      <c r="F17" s="246"/>
      <c r="G17" s="1139" t="s">
        <v>169</v>
      </c>
      <c r="H17" s="1140"/>
      <c r="I17" s="1140"/>
      <c r="J17" s="1141"/>
      <c r="K17" s="270">
        <v>1808613</v>
      </c>
      <c r="L17" s="270">
        <v>60831</v>
      </c>
      <c r="M17" s="271">
        <v>77134</v>
      </c>
      <c r="N17" s="272">
        <v>-21.1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494</v>
      </c>
      <c r="H19" s="246"/>
      <c r="I19" s="246"/>
      <c r="J19" s="246"/>
      <c r="K19" s="246"/>
      <c r="L19" s="246"/>
      <c r="M19" s="246"/>
      <c r="N19" s="246"/>
    </row>
    <row r="20" spans="1:16">
      <c r="A20" s="250"/>
      <c r="B20" s="246"/>
      <c r="C20" s="246"/>
      <c r="D20" s="246"/>
      <c r="E20" s="246"/>
      <c r="F20" s="246"/>
      <c r="G20" s="274"/>
      <c r="H20" s="275"/>
      <c r="I20" s="275"/>
      <c r="J20" s="276"/>
      <c r="K20" s="277" t="s">
        <v>495</v>
      </c>
      <c r="L20" s="278" t="s">
        <v>496</v>
      </c>
      <c r="M20" s="279" t="s">
        <v>497</v>
      </c>
      <c r="N20" s="280"/>
    </row>
    <row r="21" spans="1:16" s="286" customFormat="1">
      <c r="A21" s="281"/>
      <c r="B21" s="251"/>
      <c r="C21" s="251"/>
      <c r="D21" s="251"/>
      <c r="E21" s="251"/>
      <c r="F21" s="251"/>
      <c r="G21" s="1133" t="s">
        <v>498</v>
      </c>
      <c r="H21" s="1134"/>
      <c r="I21" s="1134"/>
      <c r="J21" s="1135"/>
      <c r="K21" s="282">
        <v>5.55</v>
      </c>
      <c r="L21" s="283">
        <v>7.57</v>
      </c>
      <c r="M21" s="284">
        <v>-2.02</v>
      </c>
      <c r="N21" s="251"/>
      <c r="O21" s="285"/>
      <c r="P21" s="281"/>
    </row>
    <row r="22" spans="1:16" s="286" customFormat="1">
      <c r="A22" s="281"/>
      <c r="B22" s="251"/>
      <c r="C22" s="251"/>
      <c r="D22" s="251"/>
      <c r="E22" s="251"/>
      <c r="F22" s="251"/>
      <c r="G22" s="1133" t="s">
        <v>499</v>
      </c>
      <c r="H22" s="1134"/>
      <c r="I22" s="1134"/>
      <c r="J22" s="1135"/>
      <c r="K22" s="287">
        <v>97.2</v>
      </c>
      <c r="L22" s="288">
        <v>97</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502</v>
      </c>
      <c r="H29" s="251"/>
      <c r="I29" s="251"/>
      <c r="J29" s="251"/>
      <c r="K29" s="246"/>
      <c r="L29" s="246"/>
      <c r="M29" s="246"/>
      <c r="N29" s="246"/>
      <c r="O29" s="295"/>
    </row>
    <row r="30" spans="1:16">
      <c r="A30" s="250"/>
      <c r="B30" s="246"/>
      <c r="C30" s="246"/>
      <c r="D30" s="246"/>
      <c r="E30" s="246"/>
      <c r="F30" s="246"/>
      <c r="G30" s="253"/>
      <c r="H30" s="254"/>
      <c r="I30" s="254"/>
      <c r="J30" s="255"/>
      <c r="K30" s="1122" t="s">
        <v>480</v>
      </c>
      <c r="L30" s="256"/>
      <c r="M30" s="257" t="s">
        <v>481</v>
      </c>
      <c r="N30" s="258"/>
    </row>
    <row r="31" spans="1:16">
      <c r="A31" s="250"/>
      <c r="B31" s="246"/>
      <c r="C31" s="246"/>
      <c r="D31" s="246"/>
      <c r="E31" s="246"/>
      <c r="F31" s="246"/>
      <c r="G31" s="259"/>
      <c r="H31" s="260"/>
      <c r="I31" s="260"/>
      <c r="J31" s="261"/>
      <c r="K31" s="1123"/>
      <c r="L31" s="262" t="s">
        <v>482</v>
      </c>
      <c r="M31" s="263" t="s">
        <v>483</v>
      </c>
      <c r="N31" s="264" t="s">
        <v>484</v>
      </c>
    </row>
    <row r="32" spans="1:16" ht="27" customHeight="1">
      <c r="A32" s="250"/>
      <c r="B32" s="246"/>
      <c r="C32" s="246"/>
      <c r="D32" s="246"/>
      <c r="E32" s="246"/>
      <c r="F32" s="246"/>
      <c r="G32" s="1124" t="s">
        <v>503</v>
      </c>
      <c r="H32" s="1125"/>
      <c r="I32" s="1125"/>
      <c r="J32" s="1126"/>
      <c r="K32" s="296">
        <v>705157</v>
      </c>
      <c r="L32" s="296">
        <v>23717</v>
      </c>
      <c r="M32" s="297">
        <v>35009</v>
      </c>
      <c r="N32" s="298">
        <v>-32.299999999999997</v>
      </c>
    </row>
    <row r="33" spans="1:16" ht="13.5" customHeight="1">
      <c r="A33" s="250"/>
      <c r="B33" s="246"/>
      <c r="C33" s="246"/>
      <c r="D33" s="246"/>
      <c r="E33" s="246"/>
      <c r="F33" s="246"/>
      <c r="G33" s="1124" t="s">
        <v>504</v>
      </c>
      <c r="H33" s="1125"/>
      <c r="I33" s="1125"/>
      <c r="J33" s="1126"/>
      <c r="K33" s="296" t="s">
        <v>489</v>
      </c>
      <c r="L33" s="296" t="s">
        <v>489</v>
      </c>
      <c r="M33" s="297" t="s">
        <v>489</v>
      </c>
      <c r="N33" s="298" t="s">
        <v>489</v>
      </c>
    </row>
    <row r="34" spans="1:16" ht="27" customHeight="1">
      <c r="A34" s="250"/>
      <c r="B34" s="246"/>
      <c r="C34" s="246"/>
      <c r="D34" s="246"/>
      <c r="E34" s="246"/>
      <c r="F34" s="246"/>
      <c r="G34" s="1124" t="s">
        <v>505</v>
      </c>
      <c r="H34" s="1125"/>
      <c r="I34" s="1125"/>
      <c r="J34" s="1126"/>
      <c r="K34" s="296" t="s">
        <v>489</v>
      </c>
      <c r="L34" s="296" t="s">
        <v>489</v>
      </c>
      <c r="M34" s="297" t="s">
        <v>489</v>
      </c>
      <c r="N34" s="298" t="s">
        <v>489</v>
      </c>
    </row>
    <row r="35" spans="1:16" ht="27" customHeight="1">
      <c r="A35" s="250"/>
      <c r="B35" s="246"/>
      <c r="C35" s="246"/>
      <c r="D35" s="246"/>
      <c r="E35" s="246"/>
      <c r="F35" s="246"/>
      <c r="G35" s="1124" t="s">
        <v>506</v>
      </c>
      <c r="H35" s="1125"/>
      <c r="I35" s="1125"/>
      <c r="J35" s="1126"/>
      <c r="K35" s="296">
        <v>350325</v>
      </c>
      <c r="L35" s="296">
        <v>11783</v>
      </c>
      <c r="M35" s="297">
        <v>14278</v>
      </c>
      <c r="N35" s="298">
        <v>-17.5</v>
      </c>
    </row>
    <row r="36" spans="1:16" ht="27" customHeight="1">
      <c r="A36" s="250"/>
      <c r="B36" s="246"/>
      <c r="C36" s="246"/>
      <c r="D36" s="246"/>
      <c r="E36" s="246"/>
      <c r="F36" s="246"/>
      <c r="G36" s="1124" t="s">
        <v>507</v>
      </c>
      <c r="H36" s="1125"/>
      <c r="I36" s="1125"/>
      <c r="J36" s="1126"/>
      <c r="K36" s="296">
        <v>31197</v>
      </c>
      <c r="L36" s="296">
        <v>1049</v>
      </c>
      <c r="M36" s="297">
        <v>2727</v>
      </c>
      <c r="N36" s="298">
        <v>-61.5</v>
      </c>
    </row>
    <row r="37" spans="1:16" ht="13.5" customHeight="1">
      <c r="A37" s="250"/>
      <c r="B37" s="246"/>
      <c r="C37" s="246"/>
      <c r="D37" s="246"/>
      <c r="E37" s="246"/>
      <c r="F37" s="246"/>
      <c r="G37" s="1124" t="s">
        <v>508</v>
      </c>
      <c r="H37" s="1125"/>
      <c r="I37" s="1125"/>
      <c r="J37" s="1126"/>
      <c r="K37" s="296">
        <v>122</v>
      </c>
      <c r="L37" s="296">
        <v>4</v>
      </c>
      <c r="M37" s="297">
        <v>812</v>
      </c>
      <c r="N37" s="298">
        <v>-99.5</v>
      </c>
    </row>
    <row r="38" spans="1:16" ht="27" customHeight="1">
      <c r="A38" s="250"/>
      <c r="B38" s="246"/>
      <c r="C38" s="246"/>
      <c r="D38" s="246"/>
      <c r="E38" s="246"/>
      <c r="F38" s="246"/>
      <c r="G38" s="1127" t="s">
        <v>509</v>
      </c>
      <c r="H38" s="1128"/>
      <c r="I38" s="1128"/>
      <c r="J38" s="1129"/>
      <c r="K38" s="299" t="s">
        <v>489</v>
      </c>
      <c r="L38" s="299" t="s">
        <v>489</v>
      </c>
      <c r="M38" s="300">
        <v>1</v>
      </c>
      <c r="N38" s="301" t="s">
        <v>489</v>
      </c>
      <c r="O38" s="295"/>
    </row>
    <row r="39" spans="1:16">
      <c r="A39" s="250"/>
      <c r="B39" s="246"/>
      <c r="C39" s="246"/>
      <c r="D39" s="246"/>
      <c r="E39" s="246"/>
      <c r="F39" s="246"/>
      <c r="G39" s="1127" t="s">
        <v>510</v>
      </c>
      <c r="H39" s="1128"/>
      <c r="I39" s="1128"/>
      <c r="J39" s="1129"/>
      <c r="K39" s="302">
        <v>-91775</v>
      </c>
      <c r="L39" s="302">
        <v>-3087</v>
      </c>
      <c r="M39" s="303">
        <v>-3017</v>
      </c>
      <c r="N39" s="304">
        <v>2.2999999999999998</v>
      </c>
      <c r="O39" s="295"/>
    </row>
    <row r="40" spans="1:16" ht="27" customHeight="1">
      <c r="A40" s="250"/>
      <c r="B40" s="246"/>
      <c r="C40" s="246"/>
      <c r="D40" s="246"/>
      <c r="E40" s="246"/>
      <c r="F40" s="246"/>
      <c r="G40" s="1124" t="s">
        <v>511</v>
      </c>
      <c r="H40" s="1125"/>
      <c r="I40" s="1125"/>
      <c r="J40" s="1126"/>
      <c r="K40" s="302">
        <v>-748767</v>
      </c>
      <c r="L40" s="302">
        <v>-25184</v>
      </c>
      <c r="M40" s="303">
        <v>-35292</v>
      </c>
      <c r="N40" s="304">
        <v>-28.6</v>
      </c>
      <c r="O40" s="295"/>
    </row>
    <row r="41" spans="1:16">
      <c r="A41" s="250"/>
      <c r="B41" s="246"/>
      <c r="C41" s="246"/>
      <c r="D41" s="246"/>
      <c r="E41" s="246"/>
      <c r="F41" s="246"/>
      <c r="G41" s="1130" t="s">
        <v>280</v>
      </c>
      <c r="H41" s="1131"/>
      <c r="I41" s="1131"/>
      <c r="J41" s="1132"/>
      <c r="K41" s="296">
        <v>246259</v>
      </c>
      <c r="L41" s="302">
        <v>8283</v>
      </c>
      <c r="M41" s="303">
        <v>14518</v>
      </c>
      <c r="N41" s="304">
        <v>-42.9</v>
      </c>
      <c r="O41" s="295"/>
    </row>
    <row r="42" spans="1:16">
      <c r="A42" s="250"/>
      <c r="B42" s="246"/>
      <c r="C42" s="246"/>
      <c r="D42" s="246"/>
      <c r="E42" s="246"/>
      <c r="F42" s="246"/>
      <c r="G42" s="305" t="s">
        <v>512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513</v>
      </c>
      <c r="B47" s="246"/>
      <c r="C47" s="246"/>
      <c r="D47" s="246"/>
      <c r="E47" s="246"/>
      <c r="F47" s="246"/>
      <c r="G47" s="246"/>
      <c r="H47" s="246"/>
      <c r="I47" s="246"/>
      <c r="J47" s="246"/>
      <c r="K47" s="246"/>
      <c r="L47" s="246"/>
      <c r="M47" s="246"/>
      <c r="N47" s="246"/>
    </row>
    <row r="48" spans="1:16">
      <c r="A48" s="250"/>
      <c r="B48" s="246"/>
      <c r="C48" s="246"/>
      <c r="D48" s="246"/>
      <c r="E48" s="246"/>
      <c r="F48" s="246"/>
      <c r="G48" s="310" t="s">
        <v>514</v>
      </c>
      <c r="H48" s="310"/>
      <c r="I48" s="310"/>
      <c r="J48" s="310"/>
      <c r="K48" s="310"/>
      <c r="L48" s="310"/>
      <c r="M48" s="311"/>
      <c r="N48" s="310"/>
    </row>
    <row r="49" spans="1:14" ht="13.5" customHeight="1">
      <c r="A49" s="250"/>
      <c r="B49" s="246"/>
      <c r="C49" s="246"/>
      <c r="D49" s="246"/>
      <c r="E49" s="246"/>
      <c r="F49" s="246"/>
      <c r="G49" s="312"/>
      <c r="H49" s="313"/>
      <c r="I49" s="1117" t="s">
        <v>480</v>
      </c>
      <c r="J49" s="1119" t="s">
        <v>515</v>
      </c>
      <c r="K49" s="1120"/>
      <c r="L49" s="1120"/>
      <c r="M49" s="1120"/>
      <c r="N49" s="1121"/>
    </row>
    <row r="50" spans="1:14">
      <c r="A50" s="250"/>
      <c r="B50" s="246"/>
      <c r="C50" s="246"/>
      <c r="D50" s="246"/>
      <c r="E50" s="246"/>
      <c r="F50" s="246"/>
      <c r="G50" s="314"/>
      <c r="H50" s="315"/>
      <c r="I50" s="1118"/>
      <c r="J50" s="316" t="s">
        <v>516</v>
      </c>
      <c r="K50" s="317" t="s">
        <v>517</v>
      </c>
      <c r="L50" s="318" t="s">
        <v>518</v>
      </c>
      <c r="M50" s="319" t="s">
        <v>519</v>
      </c>
      <c r="N50" s="320" t="s">
        <v>520</v>
      </c>
    </row>
    <row r="51" spans="1:14">
      <c r="A51" s="250"/>
      <c r="B51" s="246"/>
      <c r="C51" s="246"/>
      <c r="D51" s="246"/>
      <c r="E51" s="246"/>
      <c r="F51" s="246"/>
      <c r="G51" s="312" t="s">
        <v>521</v>
      </c>
      <c r="H51" s="313"/>
      <c r="I51" s="321">
        <v>488172</v>
      </c>
      <c r="J51" s="322">
        <v>16098</v>
      </c>
      <c r="K51" s="323">
        <v>6.8</v>
      </c>
      <c r="L51" s="324">
        <v>46819</v>
      </c>
      <c r="M51" s="325">
        <v>9.3000000000000007</v>
      </c>
      <c r="N51" s="326">
        <v>-2.5</v>
      </c>
    </row>
    <row r="52" spans="1:14">
      <c r="A52" s="250"/>
      <c r="B52" s="246"/>
      <c r="C52" s="246"/>
      <c r="D52" s="246"/>
      <c r="E52" s="246"/>
      <c r="F52" s="246"/>
      <c r="G52" s="327"/>
      <c r="H52" s="328" t="s">
        <v>522</v>
      </c>
      <c r="I52" s="329">
        <v>452057</v>
      </c>
      <c r="J52" s="330">
        <v>14907</v>
      </c>
      <c r="K52" s="331">
        <v>11.8</v>
      </c>
      <c r="L52" s="332">
        <v>24121</v>
      </c>
      <c r="M52" s="333">
        <v>9.5</v>
      </c>
      <c r="N52" s="334">
        <v>2.2999999999999998</v>
      </c>
    </row>
    <row r="53" spans="1:14">
      <c r="A53" s="250"/>
      <c r="B53" s="246"/>
      <c r="C53" s="246"/>
      <c r="D53" s="246"/>
      <c r="E53" s="246"/>
      <c r="F53" s="246"/>
      <c r="G53" s="312" t="s">
        <v>523</v>
      </c>
      <c r="H53" s="313"/>
      <c r="I53" s="321">
        <v>1204088</v>
      </c>
      <c r="J53" s="322">
        <v>39921</v>
      </c>
      <c r="K53" s="323">
        <v>148</v>
      </c>
      <c r="L53" s="324">
        <v>53270</v>
      </c>
      <c r="M53" s="325">
        <v>13.8</v>
      </c>
      <c r="N53" s="326">
        <v>134.19999999999999</v>
      </c>
    </row>
    <row r="54" spans="1:14">
      <c r="A54" s="250"/>
      <c r="B54" s="246"/>
      <c r="C54" s="246"/>
      <c r="D54" s="246"/>
      <c r="E54" s="246"/>
      <c r="F54" s="246"/>
      <c r="G54" s="327"/>
      <c r="H54" s="328" t="s">
        <v>522</v>
      </c>
      <c r="I54" s="329">
        <v>979569</v>
      </c>
      <c r="J54" s="330">
        <v>32477</v>
      </c>
      <c r="K54" s="331">
        <v>117.9</v>
      </c>
      <c r="L54" s="332">
        <v>24316</v>
      </c>
      <c r="M54" s="333">
        <v>0.8</v>
      </c>
      <c r="N54" s="334">
        <v>117.1</v>
      </c>
    </row>
    <row r="55" spans="1:14">
      <c r="A55" s="250"/>
      <c r="B55" s="246"/>
      <c r="C55" s="246"/>
      <c r="D55" s="246"/>
      <c r="E55" s="246"/>
      <c r="F55" s="246"/>
      <c r="G55" s="312" t="s">
        <v>524</v>
      </c>
      <c r="H55" s="313"/>
      <c r="I55" s="321">
        <v>1460880</v>
      </c>
      <c r="J55" s="322">
        <v>48638</v>
      </c>
      <c r="K55" s="323">
        <v>21.8</v>
      </c>
      <c r="L55" s="324">
        <v>53292</v>
      </c>
      <c r="M55" s="325">
        <v>0</v>
      </c>
      <c r="N55" s="326">
        <v>21.8</v>
      </c>
    </row>
    <row r="56" spans="1:14">
      <c r="A56" s="250"/>
      <c r="B56" s="246"/>
      <c r="C56" s="246"/>
      <c r="D56" s="246"/>
      <c r="E56" s="246"/>
      <c r="F56" s="246"/>
      <c r="G56" s="327"/>
      <c r="H56" s="328" t="s">
        <v>522</v>
      </c>
      <c r="I56" s="329">
        <v>1023422</v>
      </c>
      <c r="J56" s="330">
        <v>34073</v>
      </c>
      <c r="K56" s="331">
        <v>4.9000000000000004</v>
      </c>
      <c r="L56" s="332">
        <v>28900</v>
      </c>
      <c r="M56" s="333">
        <v>18.899999999999999</v>
      </c>
      <c r="N56" s="334">
        <v>-14</v>
      </c>
    </row>
    <row r="57" spans="1:14">
      <c r="A57" s="250"/>
      <c r="B57" s="246"/>
      <c r="C57" s="246"/>
      <c r="D57" s="246"/>
      <c r="E57" s="246"/>
      <c r="F57" s="246"/>
      <c r="G57" s="312" t="s">
        <v>525</v>
      </c>
      <c r="H57" s="313"/>
      <c r="I57" s="321">
        <v>1415321</v>
      </c>
      <c r="J57" s="322">
        <v>47370</v>
      </c>
      <c r="K57" s="323">
        <v>-2.6</v>
      </c>
      <c r="L57" s="324">
        <v>49919</v>
      </c>
      <c r="M57" s="325">
        <v>-6.3</v>
      </c>
      <c r="N57" s="326">
        <v>3.7</v>
      </c>
    </row>
    <row r="58" spans="1:14">
      <c r="A58" s="250"/>
      <c r="B58" s="246"/>
      <c r="C58" s="246"/>
      <c r="D58" s="246"/>
      <c r="E58" s="246"/>
      <c r="F58" s="246"/>
      <c r="G58" s="327"/>
      <c r="H58" s="328" t="s">
        <v>522</v>
      </c>
      <c r="I58" s="329">
        <v>750234</v>
      </c>
      <c r="J58" s="330">
        <v>25110</v>
      </c>
      <c r="K58" s="331">
        <v>-26.3</v>
      </c>
      <c r="L58" s="332">
        <v>26398</v>
      </c>
      <c r="M58" s="333">
        <v>-8.6999999999999993</v>
      </c>
      <c r="N58" s="334">
        <v>-17.600000000000001</v>
      </c>
    </row>
    <row r="59" spans="1:14">
      <c r="A59" s="250"/>
      <c r="B59" s="246"/>
      <c r="C59" s="246"/>
      <c r="D59" s="246"/>
      <c r="E59" s="246"/>
      <c r="F59" s="246"/>
      <c r="G59" s="312" t="s">
        <v>526</v>
      </c>
      <c r="H59" s="313"/>
      <c r="I59" s="321">
        <v>739249</v>
      </c>
      <c r="J59" s="322">
        <v>24864</v>
      </c>
      <c r="K59" s="323">
        <v>-47.5</v>
      </c>
      <c r="L59" s="324">
        <v>57122</v>
      </c>
      <c r="M59" s="325">
        <v>14.4</v>
      </c>
      <c r="N59" s="326">
        <v>-61.9</v>
      </c>
    </row>
    <row r="60" spans="1:14">
      <c r="A60" s="250"/>
      <c r="B60" s="246"/>
      <c r="C60" s="246"/>
      <c r="D60" s="246"/>
      <c r="E60" s="246"/>
      <c r="F60" s="246"/>
      <c r="G60" s="327"/>
      <c r="H60" s="328" t="s">
        <v>522</v>
      </c>
      <c r="I60" s="335">
        <v>503041</v>
      </c>
      <c r="J60" s="330">
        <v>16919</v>
      </c>
      <c r="K60" s="331">
        <v>-32.6</v>
      </c>
      <c r="L60" s="332">
        <v>36191</v>
      </c>
      <c r="M60" s="333">
        <v>37.1</v>
      </c>
      <c r="N60" s="334">
        <v>-69.7</v>
      </c>
    </row>
    <row r="61" spans="1:14">
      <c r="A61" s="250"/>
      <c r="B61" s="246"/>
      <c r="C61" s="246"/>
      <c r="D61" s="246"/>
      <c r="E61" s="246"/>
      <c r="F61" s="246"/>
      <c r="G61" s="312" t="s">
        <v>527</v>
      </c>
      <c r="H61" s="336"/>
      <c r="I61" s="337">
        <v>1061542</v>
      </c>
      <c r="J61" s="338">
        <v>35378</v>
      </c>
      <c r="K61" s="339">
        <v>25.3</v>
      </c>
      <c r="L61" s="340">
        <v>52084</v>
      </c>
      <c r="M61" s="341">
        <v>6.2</v>
      </c>
      <c r="N61" s="326">
        <v>19.100000000000001</v>
      </c>
    </row>
    <row r="62" spans="1:14">
      <c r="A62" s="250"/>
      <c r="B62" s="246"/>
      <c r="C62" s="246"/>
      <c r="D62" s="246"/>
      <c r="E62" s="246"/>
      <c r="F62" s="246"/>
      <c r="G62" s="327"/>
      <c r="H62" s="328" t="s">
        <v>522</v>
      </c>
      <c r="I62" s="329">
        <v>741665</v>
      </c>
      <c r="J62" s="330">
        <v>24697</v>
      </c>
      <c r="K62" s="331">
        <v>15.1</v>
      </c>
      <c r="L62" s="332">
        <v>27985</v>
      </c>
      <c r="M62" s="333">
        <v>11.5</v>
      </c>
      <c r="N62" s="334">
        <v>3.6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4" zoomScale="110" zoomScaleNormal="110" zoomScaleSheetLayoutView="55" workbookViewId="0">
      <selection activeCell="AA65" sqref="AA6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H9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42" t="s">
        <v>3</v>
      </c>
      <c r="D47" s="1142"/>
      <c r="E47" s="1143"/>
      <c r="F47" s="11">
        <v>17.260000000000002</v>
      </c>
      <c r="G47" s="12">
        <v>18.16</v>
      </c>
      <c r="H47" s="12">
        <v>19.670000000000002</v>
      </c>
      <c r="I47" s="12">
        <v>19.27</v>
      </c>
      <c r="J47" s="13">
        <v>21.62</v>
      </c>
    </row>
    <row r="48" spans="2:10" ht="57.75" customHeight="1">
      <c r="B48" s="14"/>
      <c r="C48" s="1144" t="s">
        <v>4</v>
      </c>
      <c r="D48" s="1144"/>
      <c r="E48" s="1145"/>
      <c r="F48" s="15">
        <v>5.81</v>
      </c>
      <c r="G48" s="16">
        <v>12.57</v>
      </c>
      <c r="H48" s="16">
        <v>4</v>
      </c>
      <c r="I48" s="16">
        <v>5</v>
      </c>
      <c r="J48" s="17">
        <v>5.37</v>
      </c>
    </row>
    <row r="49" spans="2:10" ht="57.75" customHeight="1" thickBot="1">
      <c r="B49" s="18"/>
      <c r="C49" s="1146" t="s">
        <v>5</v>
      </c>
      <c r="D49" s="1146"/>
      <c r="E49" s="1147"/>
      <c r="F49" s="19">
        <v>5.05</v>
      </c>
      <c r="G49" s="20">
        <v>7.86</v>
      </c>
      <c r="H49" s="20" t="s">
        <v>534</v>
      </c>
      <c r="I49" s="20">
        <v>1.08</v>
      </c>
      <c r="J49" s="21">
        <v>2.4500000000000002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高根沢町</cp:lastModifiedBy>
  <cp:lastPrinted>2018-02-27T01:26:46Z</cp:lastPrinted>
  <dcterms:created xsi:type="dcterms:W3CDTF">2018-01-24T04:08:01Z</dcterms:created>
  <dcterms:modified xsi:type="dcterms:W3CDTF">2018-04-17T09:35:43Z</dcterms:modified>
  <cp:category/>
</cp:coreProperties>
</file>