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ayame\050税務課\R7_税務課\Ｂ収納\ｂ滞納整理\02＿滞納整理\07_HP\給与\"/>
    </mc:Choice>
  </mc:AlternateContent>
  <bookViews>
    <workbookView xWindow="-105" yWindow="-105" windowWidth="19410" windowHeight="10410" tabRatio="542"/>
  </bookViews>
  <sheets>
    <sheet name="入力用" sheetId="2" r:id="rId1"/>
    <sheet name="回答書印刷用" sheetId="4" r:id="rId2"/>
    <sheet name="町使用欄" sheetId="3" r:id="rId3"/>
  </sheets>
  <definedNames>
    <definedName name="_xlnm.Print_Area" localSheetId="1">回答書印刷用!$A$1:$AB$50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2" i="3" l="1"/>
  <c r="W20" i="4" l="1"/>
  <c r="Q20" i="4"/>
  <c r="C15" i="3"/>
  <c r="K30" i="4"/>
  <c r="M19" i="3"/>
  <c r="K29" i="4"/>
  <c r="E38" i="2"/>
  <c r="Q25" i="4" s="1"/>
  <c r="G27" i="4"/>
  <c r="K32" i="4"/>
  <c r="K31" i="4"/>
  <c r="W21" i="4"/>
  <c r="W22" i="4"/>
  <c r="W23" i="4"/>
  <c r="W24" i="4"/>
  <c r="Q21" i="4"/>
  <c r="Q22" i="4"/>
  <c r="Q23" i="4"/>
  <c r="Q24" i="4"/>
  <c r="K21" i="4"/>
  <c r="K22" i="4"/>
  <c r="K23" i="4"/>
  <c r="K24" i="4"/>
  <c r="K20" i="4"/>
  <c r="B45" i="4"/>
  <c r="H24" i="3"/>
  <c r="P24" i="3" s="1"/>
  <c r="I13" i="3"/>
  <c r="I14" i="3"/>
  <c r="I15" i="3"/>
  <c r="I12" i="3"/>
  <c r="I10" i="3"/>
  <c r="D13" i="3"/>
  <c r="D14" i="3"/>
  <c r="D12" i="3"/>
  <c r="D10" i="3"/>
  <c r="B46" i="4"/>
  <c r="K37" i="4"/>
  <c r="E31" i="2"/>
  <c r="W25" i="4" s="1"/>
  <c r="E32" i="2"/>
  <c r="D9" i="3" s="1"/>
  <c r="E45" i="2"/>
  <c r="K25" i="4" s="1"/>
  <c r="W19" i="4"/>
  <c r="T13" i="4"/>
  <c r="F49" i="4"/>
  <c r="R48" i="4"/>
  <c r="F48" i="4"/>
  <c r="N20" i="3"/>
  <c r="K39" i="4"/>
  <c r="K38" i="4"/>
  <c r="K36" i="4"/>
  <c r="I42" i="4"/>
  <c r="B42" i="4"/>
  <c r="B47" i="4"/>
  <c r="K34" i="4"/>
  <c r="E14" i="4"/>
  <c r="N4" i="4"/>
  <c r="U1" i="4"/>
  <c r="J9" i="3" l="1"/>
  <c r="E39" i="2"/>
  <c r="K19" i="4" s="1"/>
  <c r="Q19" i="4"/>
  <c r="J26" i="3"/>
  <c r="H26" i="3"/>
  <c r="P26" i="3" s="1"/>
  <c r="J28" i="3"/>
  <c r="H28" i="3"/>
  <c r="L26" i="3"/>
  <c r="I7" i="3"/>
  <c r="D15" i="3"/>
  <c r="E15" i="3" s="1"/>
  <c r="L9" i="3"/>
  <c r="N22" i="3"/>
  <c r="L22" i="3"/>
  <c r="J22" i="3"/>
  <c r="H22" i="3"/>
  <c r="L28" i="3"/>
  <c r="J19" i="3"/>
  <c r="H19" i="3"/>
  <c r="J15" i="3"/>
  <c r="J14" i="3"/>
  <c r="J13" i="3"/>
  <c r="P13" i="3" s="1"/>
  <c r="J12" i="3"/>
  <c r="J10" i="3"/>
  <c r="K5" i="3"/>
  <c r="H7" i="3"/>
  <c r="P7" i="3" s="1"/>
  <c r="H10" i="3"/>
  <c r="H13" i="3"/>
  <c r="H14" i="3"/>
  <c r="H15" i="3"/>
  <c r="H12" i="3"/>
  <c r="P11" i="3"/>
  <c r="P8" i="3"/>
  <c r="P16" i="3"/>
  <c r="P18" i="3"/>
  <c r="P21" i="3"/>
  <c r="P23" i="3"/>
  <c r="P27" i="3"/>
  <c r="J20" i="3"/>
  <c r="B2" i="3"/>
  <c r="H20" i="3"/>
  <c r="L20" i="3"/>
  <c r="H6" i="3"/>
  <c r="P6" i="3" s="1"/>
  <c r="H5" i="3"/>
  <c r="E14" i="3"/>
  <c r="E13" i="3"/>
  <c r="C14" i="3"/>
  <c r="C13" i="3"/>
  <c r="E12" i="3"/>
  <c r="C12" i="3"/>
  <c r="E9" i="3"/>
  <c r="E10" i="3"/>
  <c r="C10" i="3"/>
  <c r="P12" i="3" l="1"/>
  <c r="P14" i="3"/>
  <c r="P15" i="3"/>
  <c r="P10" i="3"/>
  <c r="P28" i="3"/>
  <c r="P20" i="3"/>
  <c r="P5" i="3"/>
  <c r="P19" i="3"/>
  <c r="E16" i="3"/>
  <c r="E11" i="3" s="1"/>
  <c r="E17" i="3" s="1"/>
  <c r="B3" i="3" s="1"/>
  <c r="D16" i="3"/>
  <c r="C16" i="3"/>
  <c r="C11" i="3" s="1"/>
  <c r="C17" i="3" s="1"/>
  <c r="H17" i="3" s="1"/>
  <c r="D11" i="3" l="1"/>
  <c r="D17" i="3" s="1"/>
  <c r="I17" i="3" s="1"/>
  <c r="J17" i="3"/>
  <c r="P17" i="3" l="1"/>
  <c r="H9" i="3"/>
  <c r="P9" i="3" s="1"/>
  <c r="B4" i="3" s="1"/>
  <c r="C9" i="3"/>
</calcChain>
</file>

<file path=xl/sharedStrings.xml><?xml version="1.0" encoding="utf-8"?>
<sst xmlns="http://schemas.openxmlformats.org/spreadsheetml/2006/main" count="222" uniqueCount="144">
  <si>
    <t>事業者名</t>
    <rPh sb="0" eb="3">
      <t>ジギョウシャ</t>
    </rPh>
    <rPh sb="3" eb="4">
      <t>メイ</t>
    </rPh>
    <phoneticPr fontId="1"/>
  </si>
  <si>
    <t>担当部署名</t>
    <rPh sb="0" eb="2">
      <t>タントウ</t>
    </rPh>
    <rPh sb="2" eb="4">
      <t>ブショ</t>
    </rPh>
    <rPh sb="4" eb="5">
      <t>メイ</t>
    </rPh>
    <phoneticPr fontId="1"/>
  </si>
  <si>
    <t>電話番号</t>
    <rPh sb="0" eb="2">
      <t>デンワ</t>
    </rPh>
    <rPh sb="2" eb="4">
      <t>バンゴウ</t>
    </rPh>
    <phoneticPr fontId="1"/>
  </si>
  <si>
    <t>対象者名</t>
    <rPh sb="0" eb="2">
      <t>タイショウ</t>
    </rPh>
    <rPh sb="2" eb="3">
      <t>シャ</t>
    </rPh>
    <rPh sb="3" eb="4">
      <t>メイ</t>
    </rPh>
    <phoneticPr fontId="1"/>
  </si>
  <si>
    <t>(内訳)</t>
    <rPh sb="1" eb="3">
      <t>ウチワケ</t>
    </rPh>
    <phoneticPr fontId="1"/>
  </si>
  <si>
    <t>Ｃ＝Ａ－Ｂ　差押可能額</t>
    <rPh sb="6" eb="8">
      <t>サシオサ</t>
    </rPh>
    <rPh sb="8" eb="11">
      <t>カノウガク</t>
    </rPh>
    <phoneticPr fontId="1"/>
  </si>
  <si>
    <t>記事入力用データ</t>
    <rPh sb="0" eb="4">
      <t>キジニュウリョク</t>
    </rPh>
    <rPh sb="4" eb="5">
      <t>ヨウ</t>
    </rPh>
    <phoneticPr fontId="1"/>
  </si>
  <si>
    <t>タイトル</t>
    <phoneticPr fontId="1"/>
  </si>
  <si>
    <t>内容</t>
    <rPh sb="0" eb="2">
      <t>ナイヨウ</t>
    </rPh>
    <phoneticPr fontId="1"/>
  </si>
  <si>
    <t>Ａ　給料等の金額（各種手当等を含む）</t>
    <rPh sb="2" eb="5">
      <t>キュウリョウトウ</t>
    </rPh>
    <rPh sb="6" eb="8">
      <t>キンガク</t>
    </rPh>
    <rPh sb="9" eb="11">
      <t>カクシュ</t>
    </rPh>
    <rPh sb="11" eb="13">
      <t>テアテ</t>
    </rPh>
    <rPh sb="13" eb="14">
      <t>トウ</t>
    </rPh>
    <rPh sb="15" eb="16">
      <t>フク</t>
    </rPh>
    <phoneticPr fontId="1"/>
  </si>
  <si>
    <t>①　給料等から差引かれる所得税額（１号）</t>
    <phoneticPr fontId="1"/>
  </si>
  <si>
    <t>②　給料等から差引かれる住民税額（２号）</t>
    <phoneticPr fontId="1"/>
  </si>
  <si>
    <t>生計を一にする親族数（本人を除く）</t>
    <rPh sb="0" eb="2">
      <t>セイケイ</t>
    </rPh>
    <rPh sb="3" eb="4">
      <t>イチ</t>
    </rPh>
    <rPh sb="7" eb="10">
      <t>シンゾクスウ</t>
    </rPh>
    <rPh sb="11" eb="13">
      <t>ホンニン</t>
    </rPh>
    <rPh sb="14" eb="15">
      <t>ノゾ</t>
    </rPh>
    <phoneticPr fontId="1"/>
  </si>
  <si>
    <t>⑤　体面維持費（５号）</t>
    <rPh sb="2" eb="4">
      <t>タイメン</t>
    </rPh>
    <rPh sb="4" eb="7">
      <t>イジヒ</t>
    </rPh>
    <rPh sb="9" eb="10">
      <t>ゴウ</t>
    </rPh>
    <phoneticPr fontId="1"/>
  </si>
  <si>
    <t>④　生活保障費（４号）</t>
    <phoneticPr fontId="1"/>
  </si>
  <si>
    <t>照会番号</t>
    <rPh sb="0" eb="4">
      <t>ショウカイバンゴウ</t>
    </rPh>
    <phoneticPr fontId="1"/>
  </si>
  <si>
    <t>④　その他</t>
    <rPh sb="4" eb="5">
      <t>タ</t>
    </rPh>
    <phoneticPr fontId="1"/>
  </si>
  <si>
    <t>執行機関名</t>
    <rPh sb="0" eb="2">
      <t>シッコウ</t>
    </rPh>
    <rPh sb="2" eb="5">
      <t>キカンメイ</t>
    </rPh>
    <phoneticPr fontId="1"/>
  </si>
  <si>
    <t>※黄色セルは必須回答項目です。</t>
    <rPh sb="1" eb="3">
      <t>キイロ</t>
    </rPh>
    <rPh sb="6" eb="8">
      <t>ヒッス</t>
    </rPh>
    <rPh sb="8" eb="10">
      <t>カイトウ</t>
    </rPh>
    <rPh sb="10" eb="12">
      <t>コウモク</t>
    </rPh>
    <phoneticPr fontId="1"/>
  </si>
  <si>
    <t>生年月日</t>
    <rPh sb="0" eb="4">
      <t>セイネンガッピ</t>
    </rPh>
    <phoneticPr fontId="1"/>
  </si>
  <si>
    <t>会社登録住所</t>
    <rPh sb="0" eb="2">
      <t>カイシャ</t>
    </rPh>
    <rPh sb="2" eb="4">
      <t>トウロク</t>
    </rPh>
    <rPh sb="4" eb="6">
      <t>ジュウショ</t>
    </rPh>
    <phoneticPr fontId="1"/>
  </si>
  <si>
    <t>Ａ　総支給額</t>
    <rPh sb="2" eb="6">
      <t>ソウシキュウガク</t>
    </rPh>
    <phoneticPr fontId="1"/>
  </si>
  <si>
    <t>①　所得税額</t>
    <phoneticPr fontId="1"/>
  </si>
  <si>
    <t>②　住民税額</t>
    <phoneticPr fontId="1"/>
  </si>
  <si>
    <t>賞与支給日①</t>
    <rPh sb="0" eb="2">
      <t>ショウヨ</t>
    </rPh>
    <rPh sb="2" eb="5">
      <t>シキュウビ</t>
    </rPh>
    <phoneticPr fontId="1"/>
  </si>
  <si>
    <t>賞与支給日②</t>
    <rPh sb="0" eb="2">
      <t>ショウヨ</t>
    </rPh>
    <rPh sb="2" eb="5">
      <t>シキュウビ</t>
    </rPh>
    <phoneticPr fontId="1"/>
  </si>
  <si>
    <t>支給額①</t>
    <rPh sb="0" eb="2">
      <t>シキュウ</t>
    </rPh>
    <rPh sb="2" eb="3">
      <t>ガク</t>
    </rPh>
    <phoneticPr fontId="1"/>
  </si>
  <si>
    <t>支給額②</t>
    <rPh sb="0" eb="3">
      <t>シキュウガク</t>
    </rPh>
    <phoneticPr fontId="1"/>
  </si>
  <si>
    <t>Ａ－Ｂ　差引支給額</t>
    <rPh sb="4" eb="6">
      <t>サシヒキ</t>
    </rPh>
    <rPh sb="6" eb="9">
      <t>シキュウガク</t>
    </rPh>
    <phoneticPr fontId="1"/>
  </si>
  <si>
    <t>職員修正</t>
    <rPh sb="0" eb="2">
      <t>ショクイン</t>
    </rPh>
    <rPh sb="2" eb="4">
      <t>シュウセイ</t>
    </rPh>
    <phoneticPr fontId="1"/>
  </si>
  <si>
    <t>　</t>
    <phoneticPr fontId="1"/>
  </si>
  <si>
    <t>生計を一にする親族数（本人を除く）　</t>
    <phoneticPr fontId="1"/>
  </si>
  <si>
    <t>氏名　　　　</t>
    <rPh sb="0" eb="2">
      <t>シメイ</t>
    </rPh>
    <phoneticPr fontId="1"/>
  </si>
  <si>
    <t>賞与　　　　</t>
    <rPh sb="0" eb="2">
      <t>ショウヨ</t>
    </rPh>
    <phoneticPr fontId="1"/>
  </si>
  <si>
    <t>備考　　　　</t>
    <phoneticPr fontId="1"/>
  </si>
  <si>
    <t>生年月日　　</t>
    <rPh sb="0" eb="4">
      <t>セイネンガッピ</t>
    </rPh>
    <phoneticPr fontId="1"/>
  </si>
  <si>
    <t>登録住所　　</t>
    <rPh sb="0" eb="4">
      <t>トウロクジュウショ</t>
    </rPh>
    <phoneticPr fontId="1"/>
  </si>
  <si>
    <t>総支給額　　</t>
    <phoneticPr fontId="1"/>
  </si>
  <si>
    <t>所得税額　　</t>
    <phoneticPr fontId="1"/>
  </si>
  <si>
    <t>住民税額　　</t>
    <phoneticPr fontId="1"/>
  </si>
  <si>
    <t>社会保険料　</t>
    <phoneticPr fontId="1"/>
  </si>
  <si>
    <t>その他　　　</t>
    <rPh sb="2" eb="3">
      <t>タ</t>
    </rPh>
    <phoneticPr fontId="1"/>
  </si>
  <si>
    <t>差押可能額　</t>
    <phoneticPr fontId="1"/>
  </si>
  <si>
    <t>・毎月　　　</t>
    <rPh sb="1" eb="3">
      <t>マイツキ</t>
    </rPh>
    <phoneticPr fontId="1"/>
  </si>
  <si>
    <t>・支払方法　</t>
    <rPh sb="1" eb="5">
      <t>シハライホウホウ</t>
    </rPh>
    <phoneticPr fontId="1"/>
  </si>
  <si>
    <t>担当者　　　</t>
    <rPh sb="0" eb="3">
      <t>タントウシャ</t>
    </rPh>
    <phoneticPr fontId="1"/>
  </si>
  <si>
    <t>　　　　</t>
    <phoneticPr fontId="1"/>
  </si>
  <si>
    <t>日締め　</t>
    <phoneticPr fontId="1"/>
  </si>
  <si>
    <t>　　　　　　　</t>
    <phoneticPr fontId="1"/>
  </si>
  <si>
    <t>　　　　　　　　　 　</t>
    <phoneticPr fontId="1"/>
  </si>
  <si>
    <t>　　</t>
    <phoneticPr fontId="1"/>
  </si>
  <si>
    <t>人</t>
    <rPh sb="0" eb="1">
      <t>ニン</t>
    </rPh>
    <phoneticPr fontId="1"/>
  </si>
  <si>
    <t>回答入力日</t>
    <rPh sb="0" eb="2">
      <t>カイトウ</t>
    </rPh>
    <rPh sb="2" eb="4">
      <t>ニュウリョク</t>
    </rPh>
    <rPh sb="4" eb="5">
      <t>ヒ</t>
    </rPh>
    <phoneticPr fontId="1"/>
  </si>
  <si>
    <t>上記差押終了見込時期</t>
    <rPh sb="0" eb="2">
      <t>ジョウキ</t>
    </rPh>
    <rPh sb="2" eb="4">
      <t>サシオサ</t>
    </rPh>
    <rPh sb="4" eb="6">
      <t>シュウリョウ</t>
    </rPh>
    <rPh sb="6" eb="8">
      <t>ミコ</t>
    </rPh>
    <rPh sb="8" eb="10">
      <t>ジキ</t>
    </rPh>
    <phoneticPr fontId="1"/>
  </si>
  <si>
    <t>　さきに照会のあった次の者の給与等について、下記のとおり回答します。</t>
    <rPh sb="4" eb="6">
      <t>ショウカイ</t>
    </rPh>
    <rPh sb="10" eb="11">
      <t>ツギ</t>
    </rPh>
    <rPh sb="12" eb="13">
      <t>モノ</t>
    </rPh>
    <rPh sb="14" eb="16">
      <t>キュウヨ</t>
    </rPh>
    <rPh sb="16" eb="17">
      <t>トウ</t>
    </rPh>
    <phoneticPr fontId="3"/>
  </si>
  <si>
    <t>省略</t>
    <rPh sb="0" eb="2">
      <t>ショウリャク</t>
    </rPh>
    <phoneticPr fontId="1"/>
  </si>
  <si>
    <t>住(居)所</t>
    <rPh sb="0" eb="1">
      <t>ジュウ</t>
    </rPh>
    <rPh sb="2" eb="3">
      <t>キョ</t>
    </rPh>
    <rPh sb="4" eb="5">
      <t>ショ</t>
    </rPh>
    <phoneticPr fontId="3"/>
  </si>
  <si>
    <t>前住(居)所</t>
    <rPh sb="0" eb="1">
      <t>ゼン</t>
    </rPh>
    <rPh sb="1" eb="2">
      <t>ジュウ</t>
    </rPh>
    <rPh sb="3" eb="4">
      <t>キョ</t>
    </rPh>
    <rPh sb="5" eb="6">
      <t>ショ</t>
    </rPh>
    <phoneticPr fontId="3"/>
  </si>
  <si>
    <t>氏名</t>
    <rPh sb="0" eb="1">
      <t>シ</t>
    </rPh>
    <rPh sb="1" eb="2">
      <t>メイ</t>
    </rPh>
    <phoneticPr fontId="3"/>
  </si>
  <si>
    <t>フリガナ</t>
    <phoneticPr fontId="1"/>
  </si>
  <si>
    <t>生年月日</t>
    <rPh sb="0" eb="4">
      <t>セイネンガッピ</t>
    </rPh>
    <phoneticPr fontId="1"/>
  </si>
  <si>
    <t>性別</t>
    <rPh sb="0" eb="2">
      <t>セイベツ</t>
    </rPh>
    <phoneticPr fontId="1"/>
  </si>
  <si>
    <t>回答内容は、以下のとおりです。</t>
    <rPh sb="0" eb="2">
      <t>カイトウ</t>
    </rPh>
    <rPh sb="2" eb="4">
      <t>ナイヨウ</t>
    </rPh>
    <rPh sb="6" eb="8">
      <t>イカ</t>
    </rPh>
    <phoneticPr fontId="3"/>
  </si>
  <si>
    <t>照会番号</t>
    <rPh sb="0" eb="4">
      <t>ショウカイバンゴウ</t>
    </rPh>
    <phoneticPr fontId="1"/>
  </si>
  <si>
    <t>①支給年月日</t>
    <rPh sb="1" eb="3">
      <t>シキュウ</t>
    </rPh>
    <rPh sb="3" eb="6">
      <t>ネンガッピ</t>
    </rPh>
    <phoneticPr fontId="1"/>
  </si>
  <si>
    <t>②支給総額</t>
    <rPh sb="1" eb="5">
      <t>シキュウソウガク</t>
    </rPh>
    <phoneticPr fontId="3"/>
  </si>
  <si>
    <t>③所得税</t>
    <rPh sb="1" eb="4">
      <t>ショトクゼイ</t>
    </rPh>
    <phoneticPr fontId="3"/>
  </si>
  <si>
    <t>④住民税</t>
    <rPh sb="1" eb="3">
      <t>ジュウミン</t>
    </rPh>
    <rPh sb="3" eb="4">
      <t>ゼイ</t>
    </rPh>
    <phoneticPr fontId="3"/>
  </si>
  <si>
    <t>⑤社会保険料</t>
    <rPh sb="1" eb="3">
      <t>シャカイ</t>
    </rPh>
    <rPh sb="3" eb="6">
      <t>ホケンリョウ</t>
    </rPh>
    <phoneticPr fontId="3"/>
  </si>
  <si>
    <t>：</t>
    <phoneticPr fontId="1"/>
  </si>
  <si>
    <t>⑥その他控除</t>
    <rPh sb="3" eb="4">
      <t>タ</t>
    </rPh>
    <rPh sb="4" eb="6">
      <t>コウジョ</t>
    </rPh>
    <phoneticPr fontId="1"/>
  </si>
  <si>
    <t>⑦差引支給額</t>
    <rPh sb="1" eb="2">
      <t>サ</t>
    </rPh>
    <rPh sb="2" eb="3">
      <t>ヒ</t>
    </rPh>
    <rPh sb="3" eb="6">
      <t>シキュウガク</t>
    </rPh>
    <phoneticPr fontId="1"/>
  </si>
  <si>
    <t>口座振込の場合、金融機関名・支店名・口座番号等</t>
    <rPh sb="0" eb="4">
      <t>コウザフリコミ</t>
    </rPh>
    <rPh sb="5" eb="7">
      <t>バアイ</t>
    </rPh>
    <rPh sb="8" eb="12">
      <t>キンユウキカン</t>
    </rPh>
    <rPh sb="12" eb="13">
      <t>メイ</t>
    </rPh>
    <rPh sb="14" eb="17">
      <t>シテンメイ</t>
    </rPh>
    <rPh sb="18" eb="22">
      <t>コウザバンゴウ</t>
    </rPh>
    <rPh sb="22" eb="23">
      <t>トウ</t>
    </rPh>
    <phoneticPr fontId="1"/>
  </si>
  <si>
    <t>①金融機関名</t>
    <rPh sb="1" eb="3">
      <t>キンユウ</t>
    </rPh>
    <rPh sb="3" eb="5">
      <t>キカン</t>
    </rPh>
    <rPh sb="5" eb="6">
      <t>メイ</t>
    </rPh>
    <phoneticPr fontId="1"/>
  </si>
  <si>
    <t>②預金種別</t>
    <rPh sb="1" eb="5">
      <t>ヨキンシュベツ</t>
    </rPh>
    <phoneticPr fontId="1"/>
  </si>
  <si>
    <t>③口座番号</t>
    <rPh sb="1" eb="5">
      <t>コウザバンゴウ</t>
    </rPh>
    <phoneticPr fontId="1"/>
  </si>
  <si>
    <t>④口座名義人</t>
    <rPh sb="1" eb="6">
      <t>コウザメイギニン</t>
    </rPh>
    <phoneticPr fontId="1"/>
  </si>
  <si>
    <t>４．給与等の支給方法</t>
    <rPh sb="3" eb="4">
      <t>ヨ</t>
    </rPh>
    <rPh sb="6" eb="8">
      <t>シキュウ</t>
    </rPh>
    <rPh sb="8" eb="10">
      <t>ホウホウ</t>
    </rPh>
    <phoneticPr fontId="3"/>
  </si>
  <si>
    <t>１．給与月額　直近３ケ月分</t>
    <rPh sb="2" eb="4">
      <t>キュウヨ</t>
    </rPh>
    <rPh sb="4" eb="6">
      <t>ゲツガク</t>
    </rPh>
    <rPh sb="7" eb="9">
      <t>チョッキン</t>
    </rPh>
    <rPh sb="10" eb="12">
      <t>カゲツ</t>
    </rPh>
    <rPh sb="12" eb="13">
      <t>ブン</t>
    </rPh>
    <phoneticPr fontId="1"/>
  </si>
  <si>
    <t>２．家族人数</t>
    <rPh sb="2" eb="4">
      <t>カゾク</t>
    </rPh>
    <rPh sb="4" eb="5">
      <t>ニン</t>
    </rPh>
    <rPh sb="5" eb="6">
      <t>スウ</t>
    </rPh>
    <phoneticPr fontId="3"/>
  </si>
  <si>
    <t>３．給与締切および支給日</t>
    <rPh sb="2" eb="4">
      <t>キュウヨ</t>
    </rPh>
    <rPh sb="4" eb="6">
      <t>シメキリ</t>
    </rPh>
    <rPh sb="9" eb="12">
      <t>シキュウビ</t>
    </rPh>
    <phoneticPr fontId="3"/>
  </si>
  <si>
    <t>５．本人の連絡先（固定又は携帯電話）番号　※照会元住所と相違する場合、会社登録の住所</t>
    <rPh sb="2" eb="4">
      <t>ホンニン</t>
    </rPh>
    <rPh sb="5" eb="8">
      <t>レンラクサキ</t>
    </rPh>
    <rPh sb="9" eb="11">
      <t>コテイ</t>
    </rPh>
    <rPh sb="11" eb="12">
      <t>マタ</t>
    </rPh>
    <rPh sb="13" eb="15">
      <t>ケイタイ</t>
    </rPh>
    <rPh sb="15" eb="17">
      <t>デンワ</t>
    </rPh>
    <rPh sb="18" eb="20">
      <t>バンゴウ</t>
    </rPh>
    <rPh sb="22" eb="25">
      <t>ショウカイモト</t>
    </rPh>
    <rPh sb="25" eb="27">
      <t>ジュウショ</t>
    </rPh>
    <rPh sb="28" eb="30">
      <t>ソウイ</t>
    </rPh>
    <rPh sb="32" eb="34">
      <t>バアイ</t>
    </rPh>
    <rPh sb="35" eb="37">
      <t>カイシャ</t>
    </rPh>
    <rPh sb="37" eb="39">
      <t>トウロク</t>
    </rPh>
    <rPh sb="40" eb="42">
      <t>ジュウショ</t>
    </rPh>
    <phoneticPr fontId="1"/>
  </si>
  <si>
    <t>６．既差押の有無、退職日等その他参考事項</t>
    <rPh sb="2" eb="3">
      <t>スデ</t>
    </rPh>
    <rPh sb="3" eb="5">
      <t>サシオサ</t>
    </rPh>
    <rPh sb="6" eb="8">
      <t>ウム</t>
    </rPh>
    <rPh sb="9" eb="12">
      <t>タイショクビ</t>
    </rPh>
    <rPh sb="12" eb="13">
      <t>トウ</t>
    </rPh>
    <rPh sb="15" eb="16">
      <t>タ</t>
    </rPh>
    <rPh sb="16" eb="18">
      <t>サンコウ</t>
    </rPh>
    <rPh sb="18" eb="20">
      <t>ジコウ</t>
    </rPh>
    <phoneticPr fontId="1"/>
  </si>
  <si>
    <t>口座名義人</t>
    <rPh sb="0" eb="5">
      <t>コウザメイギニン</t>
    </rPh>
    <phoneticPr fontId="1"/>
  </si>
  <si>
    <t>担当者</t>
    <rPh sb="0" eb="3">
      <t>タントウシャ</t>
    </rPh>
    <phoneticPr fontId="1"/>
  </si>
  <si>
    <t>所属</t>
    <rPh sb="0" eb="2">
      <t>ショゾク</t>
    </rPh>
    <phoneticPr fontId="1"/>
  </si>
  <si>
    <t>連絡先</t>
    <rPh sb="0" eb="3">
      <t>レンラクサキ</t>
    </rPh>
    <phoneticPr fontId="1"/>
  </si>
  <si>
    <t>氏名</t>
    <rPh sb="0" eb="2">
      <t>シメイ</t>
    </rPh>
    <phoneticPr fontId="1"/>
  </si>
  <si>
    <t>担当者氏名</t>
    <rPh sb="0" eb="3">
      <t>タントウシャ</t>
    </rPh>
    <rPh sb="3" eb="5">
      <t>シメイ</t>
    </rPh>
    <rPh sb="4" eb="5">
      <t>メイ</t>
    </rPh>
    <phoneticPr fontId="1"/>
  </si>
  <si>
    <t>１　社会保険料とは、健康保険、年金保険、雇用保険、労災保険の本人負担分です。
２　正当な理由なく回答を拒否するなどした場合には罰則が適用されることがあります。
３　本人から本市への連絡・相談の有無にかかわらずご回答ください。
４　なお、不明な点等ございましたら、照会書下部に記載の担当者までご連絡ください。</t>
    <rPh sb="2" eb="7">
      <t>シャカイホケンリョウ</t>
    </rPh>
    <rPh sb="10" eb="14">
      <t>ケンコウホケン</t>
    </rPh>
    <rPh sb="15" eb="17">
      <t>ネンキン</t>
    </rPh>
    <rPh sb="17" eb="19">
      <t>ホケン</t>
    </rPh>
    <rPh sb="20" eb="24">
      <t>コヨウホケン</t>
    </rPh>
    <rPh sb="25" eb="29">
      <t>ロウサイホケン</t>
    </rPh>
    <rPh sb="30" eb="32">
      <t>ホンニン</t>
    </rPh>
    <rPh sb="32" eb="35">
      <t>フタンブン</t>
    </rPh>
    <rPh sb="41" eb="43">
      <t>セイトウ</t>
    </rPh>
    <rPh sb="44" eb="46">
      <t>リユウ</t>
    </rPh>
    <rPh sb="48" eb="50">
      <t>カイトウ</t>
    </rPh>
    <rPh sb="51" eb="53">
      <t>キョヒ</t>
    </rPh>
    <rPh sb="59" eb="61">
      <t>バアイ</t>
    </rPh>
    <rPh sb="63" eb="65">
      <t>バッソク</t>
    </rPh>
    <rPh sb="66" eb="68">
      <t>テキヨウ</t>
    </rPh>
    <rPh sb="82" eb="84">
      <t>ホンニン</t>
    </rPh>
    <rPh sb="86" eb="88">
      <t>ホンシ</t>
    </rPh>
    <rPh sb="90" eb="92">
      <t>レンラク</t>
    </rPh>
    <rPh sb="93" eb="95">
      <t>ソウダン</t>
    </rPh>
    <rPh sb="96" eb="98">
      <t>ウム</t>
    </rPh>
    <rPh sb="105" eb="107">
      <t>カイトウ</t>
    </rPh>
    <rPh sb="118" eb="120">
      <t>フメイ</t>
    </rPh>
    <rPh sb="121" eb="122">
      <t>テン</t>
    </rPh>
    <rPh sb="122" eb="123">
      <t>トウ</t>
    </rPh>
    <rPh sb="131" eb="133">
      <t>ショウカイ</t>
    </rPh>
    <rPh sb="133" eb="134">
      <t>ショ</t>
    </rPh>
    <rPh sb="134" eb="136">
      <t>カブ</t>
    </rPh>
    <rPh sb="137" eb="139">
      <t>キサイ</t>
    </rPh>
    <rPh sb="140" eb="143">
      <t>タントウシャ</t>
    </rPh>
    <rPh sb="146" eb="148">
      <t>レンラク</t>
    </rPh>
    <phoneticPr fontId="1"/>
  </si>
  <si>
    <t>振込口座（「口座振込」の場合）</t>
    <rPh sb="0" eb="4">
      <t>フリコミコウザ</t>
    </rPh>
    <phoneticPr fontId="1"/>
  </si>
  <si>
    <t>口座番号</t>
    <rPh sb="0" eb="4">
      <t>コウザバンゴウ</t>
    </rPh>
    <phoneticPr fontId="1"/>
  </si>
  <si>
    <t>支店名</t>
    <rPh sb="0" eb="3">
      <t>シテンメイ</t>
    </rPh>
    <phoneticPr fontId="1"/>
  </si>
  <si>
    <t>金融機関名</t>
    <rPh sb="0" eb="5">
      <t>キンユウキカンメイ</t>
    </rPh>
    <phoneticPr fontId="1"/>
  </si>
  <si>
    <t>支払方法</t>
    <rPh sb="0" eb="4">
      <t>シハライホウホウ</t>
    </rPh>
    <phoneticPr fontId="1"/>
  </si>
  <si>
    <t>Ｂ控除額</t>
    <rPh sb="1" eb="4">
      <t>コウジョガク</t>
    </rPh>
    <phoneticPr fontId="1"/>
  </si>
  <si>
    <t>本人連絡先電話番号</t>
    <rPh sb="0" eb="2">
      <t>ホンニン</t>
    </rPh>
    <rPh sb="2" eb="5">
      <t>レンラクサキ</t>
    </rPh>
    <rPh sb="5" eb="7">
      <t>デンワ</t>
    </rPh>
    <rPh sb="7" eb="9">
      <t>バンゴウ</t>
    </rPh>
    <phoneticPr fontId="1"/>
  </si>
  <si>
    <t>備考</t>
    <rPh sb="0" eb="2">
      <t>ビコウ</t>
    </rPh>
    <phoneticPr fontId="1"/>
  </si>
  <si>
    <t>注意事項</t>
    <rPh sb="0" eb="4">
      <t>チュウイジコウ</t>
    </rPh>
    <phoneticPr fontId="1"/>
  </si>
  <si>
    <t>項目</t>
    <rPh sb="0" eb="2">
      <t>コウモク</t>
    </rPh>
    <phoneticPr fontId="1"/>
  </si>
  <si>
    <t>回答</t>
    <rPh sb="0" eb="2">
      <t>カイトウ</t>
    </rPh>
    <phoneticPr fontId="1"/>
  </si>
  <si>
    <t>回答者の情報</t>
    <rPh sb="0" eb="3">
      <t>カイトウシャ</t>
    </rPh>
    <rPh sb="4" eb="6">
      <t>ジョウホウ</t>
    </rPh>
    <phoneticPr fontId="1"/>
  </si>
  <si>
    <t>対象者の情報</t>
    <rPh sb="0" eb="3">
      <t>タイショウシャ</t>
    </rPh>
    <rPh sb="4" eb="6">
      <t>ジョウホウ</t>
    </rPh>
    <phoneticPr fontId="1"/>
  </si>
  <si>
    <t>給与等支払日及び支払方法</t>
    <rPh sb="0" eb="2">
      <t>キュウヨ</t>
    </rPh>
    <rPh sb="2" eb="3">
      <t>トウ</t>
    </rPh>
    <rPh sb="3" eb="5">
      <t>シハライ</t>
    </rPh>
    <rPh sb="5" eb="6">
      <t>ヒ</t>
    </rPh>
    <rPh sb="6" eb="7">
      <t>オヨ</t>
    </rPh>
    <rPh sb="8" eb="12">
      <t>シハライホウホウ</t>
    </rPh>
    <phoneticPr fontId="1"/>
  </si>
  <si>
    <t>給与及び賞与の支給状況</t>
    <phoneticPr fontId="1"/>
  </si>
  <si>
    <t>既差押</t>
    <phoneticPr fontId="1"/>
  </si>
  <si>
    <t>毎月の給与支払日</t>
    <rPh sb="5" eb="8">
      <t>シハライビ</t>
    </rPh>
    <phoneticPr fontId="1"/>
  </si>
  <si>
    <t>毎月の給与締日</t>
    <rPh sb="0" eb="2">
      <t>マイツキ</t>
    </rPh>
    <rPh sb="3" eb="5">
      <t>キュウヨ</t>
    </rPh>
    <rPh sb="5" eb="7">
      <t>シメビ</t>
    </rPh>
    <phoneticPr fontId="1"/>
  </si>
  <si>
    <t>選択式</t>
    <phoneticPr fontId="1"/>
  </si>
  <si>
    <t>最新月を入力してください</t>
    <phoneticPr fontId="1"/>
  </si>
  <si>
    <t>自動計算</t>
    <rPh sb="0" eb="4">
      <t>ジドウケイサン</t>
    </rPh>
    <phoneticPr fontId="1"/>
  </si>
  <si>
    <t>全般</t>
    <rPh sb="0" eb="2">
      <t>ゼンパン</t>
    </rPh>
    <phoneticPr fontId="1"/>
  </si>
  <si>
    <t>「照会書に同じ」を選択できます</t>
    <phoneticPr fontId="1"/>
  </si>
  <si>
    <t>末日の場合は「末」と入力</t>
    <phoneticPr fontId="1"/>
  </si>
  <si>
    <t>右図参照　※発番ではありません</t>
    <rPh sb="0" eb="1">
      <t>ミギ</t>
    </rPh>
    <rPh sb="1" eb="2">
      <t>ズ</t>
    </rPh>
    <rPh sb="2" eb="4">
      <t>サンショウ</t>
    </rPh>
    <rPh sb="6" eb="8">
      <t>ハツバン</t>
    </rPh>
    <phoneticPr fontId="1"/>
  </si>
  <si>
    <t>生計を一にする親族数</t>
    <rPh sb="0" eb="2">
      <t>セイケイ</t>
    </rPh>
    <rPh sb="3" eb="4">
      <t>イチ</t>
    </rPh>
    <rPh sb="7" eb="10">
      <t>シンゾクスウ</t>
    </rPh>
    <phoneticPr fontId="1"/>
  </si>
  <si>
    <t>選択式（本人除く人数）</t>
    <rPh sb="8" eb="10">
      <t>ニンズウ</t>
    </rPh>
    <phoneticPr fontId="1"/>
  </si>
  <si>
    <t>「本人」を選択できます</t>
    <rPh sb="1" eb="3">
      <t>ホンニン</t>
    </rPh>
    <rPh sb="5" eb="7">
      <t>センタク</t>
    </rPh>
    <phoneticPr fontId="1"/>
  </si>
  <si>
    <t>例）〇〇支店</t>
    <rPh sb="0" eb="1">
      <t>レイ</t>
    </rPh>
    <rPh sb="4" eb="6">
      <t>シテン</t>
    </rPh>
    <phoneticPr fontId="1"/>
  </si>
  <si>
    <t>例）〇〇銀行</t>
    <rPh sb="0" eb="1">
      <t>レイ</t>
    </rPh>
    <rPh sb="4" eb="6">
      <t>ギンコウ</t>
    </rPh>
    <phoneticPr fontId="1"/>
  </si>
  <si>
    <t>単位：円</t>
    <rPh sb="0" eb="2">
      <t>タンイ</t>
    </rPh>
    <rPh sb="3" eb="4">
      <t>エン</t>
    </rPh>
    <phoneticPr fontId="1"/>
  </si>
  <si>
    <t>単位：円</t>
    <phoneticPr fontId="1"/>
  </si>
  <si>
    <t>例）〇〇市、●●裁判所　等</t>
    <rPh sb="0" eb="1">
      <t>レイ</t>
    </rPh>
    <rPh sb="4" eb="5">
      <t>シ</t>
    </rPh>
    <rPh sb="8" eb="11">
      <t>サイバンショ</t>
    </rPh>
    <rPh sb="12" eb="13">
      <t>トウ</t>
    </rPh>
    <phoneticPr fontId="1"/>
  </si>
  <si>
    <t>例）〇年〇月</t>
    <rPh sb="0" eb="1">
      <t>レイ</t>
    </rPh>
    <rPh sb="3" eb="4">
      <t>ネン</t>
    </rPh>
    <rPh sb="5" eb="6">
      <t>ガツ</t>
    </rPh>
    <phoneticPr fontId="1"/>
  </si>
  <si>
    <t>例）〇月〇日</t>
    <rPh sb="0" eb="1">
      <t>レイ</t>
    </rPh>
    <rPh sb="3" eb="4">
      <t>ガツ</t>
    </rPh>
    <rPh sb="5" eb="6">
      <t>ニチ</t>
    </rPh>
    <phoneticPr fontId="1"/>
  </si>
  <si>
    <t>上記のほかに何かございましたら、ご記入ください。</t>
    <rPh sb="0" eb="2">
      <t>ジョウキ</t>
    </rPh>
    <rPh sb="6" eb="7">
      <t>ナニ</t>
    </rPh>
    <rPh sb="17" eb="19">
      <t>キニュウ</t>
    </rPh>
    <phoneticPr fontId="1"/>
  </si>
  <si>
    <t>口座種別</t>
    <rPh sb="0" eb="4">
      <t>コウザシュベツ</t>
    </rPh>
    <phoneticPr fontId="1"/>
  </si>
  <si>
    <t>選択式</t>
    <rPh sb="0" eb="3">
      <t>センタクシキ</t>
    </rPh>
    <phoneticPr fontId="1"/>
  </si>
  <si>
    <t>日支払</t>
    <rPh sb="0" eb="1">
      <t>ニチ</t>
    </rPh>
    <rPh sb="1" eb="3">
      <t>シハラ</t>
    </rPh>
    <phoneticPr fontId="1"/>
  </si>
  <si>
    <t>本人連絡先　</t>
    <rPh sb="0" eb="2">
      <t>ホンニン</t>
    </rPh>
    <rPh sb="2" eb="5">
      <t>レンラクサキ</t>
    </rPh>
    <phoneticPr fontId="1"/>
  </si>
  <si>
    <t>給与支給月＜１＞</t>
    <rPh sb="0" eb="2">
      <t>キュウヨ</t>
    </rPh>
    <rPh sb="2" eb="5">
      <t>シキュウツキ</t>
    </rPh>
    <phoneticPr fontId="1"/>
  </si>
  <si>
    <t>給与支給月＜２＞</t>
    <rPh sb="0" eb="2">
      <t>キュウヨ</t>
    </rPh>
    <rPh sb="2" eb="5">
      <t>シキュウツキ</t>
    </rPh>
    <phoneticPr fontId="1"/>
  </si>
  <si>
    <t>給与支給月＜３＞</t>
    <rPh sb="0" eb="2">
      <t>キュウヨ</t>
    </rPh>
    <rPh sb="2" eb="5">
      <t>シキュウツキ</t>
    </rPh>
    <phoneticPr fontId="1"/>
  </si>
  <si>
    <t>選択式</t>
    <rPh sb="0" eb="3">
      <t>センタクシキ</t>
    </rPh>
    <phoneticPr fontId="1"/>
  </si>
  <si>
    <t>上記支払日が休日の場合</t>
    <rPh sb="0" eb="2">
      <t>ジョウキ</t>
    </rPh>
    <rPh sb="2" eb="4">
      <t>シハラ</t>
    </rPh>
    <rPh sb="4" eb="5">
      <t>ヒ</t>
    </rPh>
    <rPh sb="6" eb="8">
      <t>キュウジツ</t>
    </rPh>
    <rPh sb="9" eb="11">
      <t>バアイ</t>
    </rPh>
    <phoneticPr fontId="1"/>
  </si>
  <si>
    <t>（休日の場合　</t>
    <rPh sb="1" eb="3">
      <t>キュウジツ</t>
    </rPh>
    <rPh sb="4" eb="6">
      <t>バアイ</t>
    </rPh>
    <phoneticPr fontId="1"/>
  </si>
  <si>
    <t>高根沢町　給与月額等の調査回答シート（入力用）</t>
    <rPh sb="0" eb="4">
      <t>タカネザワマチ</t>
    </rPh>
    <rPh sb="7" eb="10">
      <t>ゲツガクトウ</t>
    </rPh>
    <rPh sb="11" eb="13">
      <t>チョウサ</t>
    </rPh>
    <phoneticPr fontId="1"/>
  </si>
  <si>
    <t>高根沢町税務課　収納対策係　宛</t>
    <rPh sb="0" eb="4">
      <t>タカネザワマチ</t>
    </rPh>
    <rPh sb="4" eb="7">
      <t>ゼイムカ</t>
    </rPh>
    <rPh sb="8" eb="13">
      <t>シュウノウタイサクカカリ</t>
    </rPh>
    <rPh sb="14" eb="15">
      <t>ア</t>
    </rPh>
    <phoneticPr fontId="3"/>
  </si>
  <si>
    <r>
      <rPr>
        <b/>
        <sz val="11"/>
        <color theme="1"/>
        <rFont val="BIZ UDゴシック"/>
        <family val="3"/>
        <charset val="128"/>
      </rPr>
      <t>　</t>
    </r>
    <r>
      <rPr>
        <b/>
        <u val="double"/>
        <sz val="11"/>
        <color rgb="FFFF0000"/>
        <rFont val="BIZ UDゴシック"/>
        <family val="3"/>
        <charset val="128"/>
      </rPr>
      <t>左シートの「黄色（必須回答項目）及び水色セル（該当の場合回答項目）」に入力の上、「回答書印刷用」シートを印刷の上,返信用封筒で返送してください。</t>
    </r>
    <rPh sb="1" eb="2">
      <t>ヒダリ</t>
    </rPh>
    <rPh sb="7" eb="9">
      <t>キイロ</t>
    </rPh>
    <rPh sb="10" eb="12">
      <t>ヒッス</t>
    </rPh>
    <rPh sb="12" eb="14">
      <t>カイトウ</t>
    </rPh>
    <rPh sb="14" eb="16">
      <t>コウモク</t>
    </rPh>
    <rPh sb="17" eb="18">
      <t>オヨ</t>
    </rPh>
    <rPh sb="19" eb="21">
      <t>ミズイロ</t>
    </rPh>
    <rPh sb="24" eb="26">
      <t>ガイトウ</t>
    </rPh>
    <rPh sb="27" eb="29">
      <t>バアイ</t>
    </rPh>
    <rPh sb="29" eb="31">
      <t>カイトウ</t>
    </rPh>
    <rPh sb="31" eb="33">
      <t>コウモク</t>
    </rPh>
    <rPh sb="36" eb="38">
      <t>ニュウリョク</t>
    </rPh>
    <rPh sb="39" eb="40">
      <t>ウエ</t>
    </rPh>
    <rPh sb="42" eb="45">
      <t>カイトウショ</t>
    </rPh>
    <rPh sb="45" eb="48">
      <t>インサツヨウ</t>
    </rPh>
    <rPh sb="53" eb="55">
      <t>インサツ</t>
    </rPh>
    <rPh sb="56" eb="57">
      <t>ウエ</t>
    </rPh>
    <rPh sb="58" eb="61">
      <t>ヘンシンヨウ</t>
    </rPh>
    <rPh sb="61" eb="63">
      <t>フウトウ</t>
    </rPh>
    <rPh sb="64" eb="66">
      <t>ヘンソウ</t>
    </rPh>
    <phoneticPr fontId="1"/>
  </si>
  <si>
    <r>
      <t>退職年月日</t>
    </r>
    <r>
      <rPr>
        <sz val="8"/>
        <color theme="1"/>
        <rFont val="BIZ UDゴシック"/>
        <family val="3"/>
        <charset val="128"/>
      </rPr>
      <t>（退職済・予定の場合）</t>
    </r>
    <rPh sb="0" eb="5">
      <t>タイショクネンガッピ</t>
    </rPh>
    <rPh sb="6" eb="9">
      <t>タイショクズ</t>
    </rPh>
    <rPh sb="10" eb="12">
      <t>ヨテイ</t>
    </rPh>
    <rPh sb="13" eb="15">
      <t>バアイ</t>
    </rPh>
    <phoneticPr fontId="1"/>
  </si>
  <si>
    <r>
      <t>③　</t>
    </r>
    <r>
      <rPr>
        <sz val="10"/>
        <rFont val="BIZ UDゴシック"/>
        <family val="3"/>
        <charset val="128"/>
      </rPr>
      <t>社会保険料の金額</t>
    </r>
    <phoneticPr fontId="1"/>
  </si>
  <si>
    <r>
      <t>Ｂ　</t>
    </r>
    <r>
      <rPr>
        <sz val="8"/>
        <rFont val="BIZ UDゴシック"/>
        <family val="3"/>
        <charset val="128"/>
      </rPr>
      <t xml:space="preserve">国税徴収法第七十六条第一項各号の規定による
　　 </t>
    </r>
    <r>
      <rPr>
        <sz val="11"/>
        <rFont val="BIZ UDゴシック"/>
        <family val="3"/>
        <charset val="128"/>
      </rPr>
      <t>差押禁止額の合計（①＋②＋③＋④＋⑤）</t>
    </r>
    <rPh sb="2" eb="7">
      <t>コクゼイチョウシュウホウ</t>
    </rPh>
    <rPh sb="7" eb="8">
      <t>ダイ</t>
    </rPh>
    <rPh sb="8" eb="11">
      <t>ナナジュウロク</t>
    </rPh>
    <rPh sb="11" eb="12">
      <t>ジョウ</t>
    </rPh>
    <rPh sb="12" eb="13">
      <t>ダイ</t>
    </rPh>
    <rPh sb="13" eb="14">
      <t>イチ</t>
    </rPh>
    <rPh sb="14" eb="15">
      <t>コウ</t>
    </rPh>
    <rPh sb="15" eb="17">
      <t>カクゴウ</t>
    </rPh>
    <rPh sb="18" eb="20">
      <t>キテイ</t>
    </rPh>
    <rPh sb="27" eb="29">
      <t>サシオサ</t>
    </rPh>
    <rPh sb="29" eb="31">
      <t>キンシ</t>
    </rPh>
    <rPh sb="31" eb="32">
      <t>ガク</t>
    </rPh>
    <rPh sb="33" eb="35">
      <t>ゴウケイ</t>
    </rPh>
    <phoneticPr fontId="1"/>
  </si>
  <si>
    <r>
      <t>③　</t>
    </r>
    <r>
      <rPr>
        <sz val="10"/>
        <rFont val="BIZ UDゴシック"/>
        <family val="3"/>
        <charset val="128"/>
      </rPr>
      <t>給料等から差引かれる社会保険料の金額（３号）</t>
    </r>
    <phoneticPr fontId="1"/>
  </si>
  <si>
    <t>給与月額等の調査について（回答）</t>
    <rPh sb="0" eb="2">
      <t>キュウヨ</t>
    </rPh>
    <rPh sb="2" eb="4">
      <t>ゲツガク</t>
    </rPh>
    <rPh sb="4" eb="5">
      <t>トウ</t>
    </rPh>
    <rPh sb="6" eb="8">
      <t>チョウサ</t>
    </rPh>
    <rPh sb="13" eb="15">
      <t>カイトウ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</si>
</sst>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0&quot;人&quot;"/>
    <numFmt numFmtId="178" formatCode="0_ "/>
    <numFmt numFmtId="179" formatCode="#,##0&quot;円&quot;"/>
    <numFmt numFmtId="180" formatCode="[$-411]ggge&quot;年&quot;m&quot;月&quot;d&quot;日&quot;;@"/>
    <numFmt numFmtId="181" formatCode="0&quot;月&quot;"/>
    <numFmt numFmtId="182" formatCode="0&quot;日&quot;"/>
  </numFmts>
  <fonts count="19">
    <font>
      <sz val="11"/>
      <color theme="1"/>
      <name val="Yu Gothic"/>
      <family val="2"/>
      <scheme val="minor"/>
    </font>
    <font>
      <sz val="6"/>
      <name val="Yu Gothic"/>
      <family val="3"/>
      <charset val="128"/>
      <scheme val="minor"/>
    </font>
    <font>
      <sz val="11"/>
      <name val="ＭＳ Ｐゴシック"/>
      <family val="3"/>
      <charset val="128"/>
    </font>
    <font>
      <sz val="6"/>
      <name val="ＭＳ Ｐゴシック"/>
      <family val="3"/>
      <charset val="128"/>
    </font>
    <font>
      <sz val="11"/>
      <color theme="1"/>
      <name val="Yu Gothic"/>
      <family val="2"/>
      <scheme val="minor"/>
    </font>
    <font>
      <b/>
      <u val="double"/>
      <sz val="11"/>
      <color theme="1"/>
      <name val="BIZ UDゴシック"/>
      <family val="3"/>
      <charset val="128"/>
    </font>
    <font>
      <b/>
      <sz val="11"/>
      <color theme="1"/>
      <name val="BIZ UDゴシック"/>
      <family val="3"/>
      <charset val="128"/>
    </font>
    <font>
      <b/>
      <u val="double"/>
      <sz val="11"/>
      <color rgb="FFFF0000"/>
      <name val="BIZ UDゴシック"/>
      <family val="3"/>
      <charset val="128"/>
    </font>
    <font>
      <sz val="14"/>
      <color theme="1"/>
      <name val="BIZ UDゴシック"/>
      <family val="3"/>
      <charset val="128"/>
    </font>
    <font>
      <sz val="11"/>
      <color theme="1"/>
      <name val="BIZ UDゴシック"/>
      <family val="3"/>
      <charset val="128"/>
    </font>
    <font>
      <sz val="9"/>
      <color theme="1"/>
      <name val="BIZ UDゴシック"/>
      <family val="3"/>
      <charset val="128"/>
    </font>
    <font>
      <sz val="8"/>
      <color theme="1"/>
      <name val="BIZ UDゴシック"/>
      <family val="3"/>
      <charset val="128"/>
    </font>
    <font>
      <sz val="11"/>
      <name val="BIZ UDゴシック"/>
      <family val="3"/>
      <charset val="128"/>
    </font>
    <font>
      <sz val="9"/>
      <name val="BIZ UDゴシック"/>
      <family val="3"/>
      <charset val="128"/>
    </font>
    <font>
      <sz val="10"/>
      <name val="BIZ UDゴシック"/>
      <family val="3"/>
      <charset val="128"/>
    </font>
    <font>
      <sz val="10"/>
      <color theme="1"/>
      <name val="BIZ UDゴシック"/>
      <family val="3"/>
      <charset val="128"/>
    </font>
    <font>
      <sz val="16"/>
      <name val="BIZ UDゴシック"/>
      <family val="3"/>
      <charset val="128"/>
    </font>
    <font>
      <sz val="12"/>
      <name val="BIZ UDゴシック"/>
      <family val="3"/>
      <charset val="128"/>
    </font>
    <font>
      <sz val="8"/>
      <name val="BIZ UD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s>
  <borders count="84">
    <border>
      <left/>
      <right/>
      <top/>
      <bottom/>
      <diagonal/>
    </border>
    <border>
      <left/>
      <right/>
      <top/>
      <bottom style="double">
        <color auto="1"/>
      </bottom>
      <diagonal/>
    </border>
    <border>
      <left style="double">
        <color auto="1"/>
      </left>
      <right/>
      <top style="double">
        <color auto="1"/>
      </top>
      <bottom/>
      <diagonal/>
    </border>
    <border>
      <left/>
      <right/>
      <top style="double">
        <color indexed="64"/>
      </top>
      <bottom/>
      <diagonal/>
    </border>
    <border>
      <left style="double">
        <color auto="1"/>
      </left>
      <right/>
      <top/>
      <bottom/>
      <diagonal/>
    </border>
    <border>
      <left style="double">
        <color auto="1"/>
      </left>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diagonal/>
    </border>
    <border>
      <left/>
      <right style="thin">
        <color indexed="64"/>
      </right>
      <top/>
      <bottom/>
      <diagonal/>
    </border>
    <border>
      <left style="thin">
        <color indexed="64"/>
      </left>
      <right/>
      <top style="dotted">
        <color indexed="64"/>
      </top>
      <bottom style="dotted">
        <color indexed="64"/>
      </bottom>
      <diagonal/>
    </border>
    <border>
      <left style="thin">
        <color indexed="64"/>
      </left>
      <right style="thin">
        <color indexed="64"/>
      </right>
      <top/>
      <bottom style="double">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style="thin">
        <color indexed="64"/>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double">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n">
        <color indexed="64"/>
      </left>
      <right style="thick">
        <color indexed="64"/>
      </right>
      <top style="dotted">
        <color indexed="64"/>
      </top>
      <bottom/>
      <diagonal/>
    </border>
    <border>
      <left style="thin">
        <color indexed="64"/>
      </left>
      <right style="thick">
        <color indexed="64"/>
      </right>
      <top style="dotted">
        <color indexed="64"/>
      </top>
      <bottom style="dotted">
        <color indexed="64"/>
      </bottom>
      <diagonal/>
    </border>
    <border>
      <left/>
      <right style="thin">
        <color indexed="64"/>
      </right>
      <top style="thick">
        <color indexed="64"/>
      </top>
      <bottom/>
      <diagonal/>
    </border>
    <border>
      <left style="thick">
        <color indexed="64"/>
      </left>
      <right/>
      <top style="thin">
        <color indexed="64"/>
      </top>
      <bottom style="thick">
        <color indexed="64"/>
      </bottom>
      <diagonal/>
    </border>
    <border>
      <left style="thin">
        <color indexed="64"/>
      </left>
      <right style="thin">
        <color indexed="64"/>
      </right>
      <top/>
      <bottom style="thick">
        <color indexed="64"/>
      </bottom>
      <diagonal/>
    </border>
    <border>
      <left style="thick">
        <color indexed="64"/>
      </left>
      <right/>
      <top style="dotted">
        <color indexed="64"/>
      </top>
      <bottom style="thick">
        <color indexed="64"/>
      </bottom>
      <diagonal/>
    </border>
    <border>
      <left/>
      <right style="thin">
        <color indexed="64"/>
      </right>
      <top style="dotted">
        <color indexed="64"/>
      </top>
      <bottom style="thick">
        <color indexed="64"/>
      </bottom>
      <diagonal/>
    </border>
    <border>
      <left style="thin">
        <color indexed="64"/>
      </left>
      <right style="thin">
        <color indexed="64"/>
      </right>
      <top style="dotted">
        <color indexed="64"/>
      </top>
      <bottom style="thick">
        <color indexed="64"/>
      </bottom>
      <diagonal/>
    </border>
    <border>
      <left style="thin">
        <color indexed="64"/>
      </left>
      <right style="thick">
        <color indexed="64"/>
      </right>
      <top style="dotted">
        <color indexed="64"/>
      </top>
      <bottom style="thick">
        <color indexed="64"/>
      </bottom>
      <diagonal/>
    </border>
    <border>
      <left style="thick">
        <color indexed="64"/>
      </left>
      <right style="thin">
        <color indexed="64"/>
      </right>
      <top style="thick">
        <color indexed="64"/>
      </top>
      <bottom style="dotted">
        <color indexed="64"/>
      </bottom>
      <diagonal/>
    </border>
    <border>
      <left style="thin">
        <color indexed="64"/>
      </left>
      <right style="thin">
        <color indexed="64"/>
      </right>
      <top style="thick">
        <color indexed="64"/>
      </top>
      <bottom style="dotted">
        <color indexed="64"/>
      </bottom>
      <diagonal/>
    </border>
    <border>
      <left style="thin">
        <color indexed="64"/>
      </left>
      <right style="thick">
        <color indexed="64"/>
      </right>
      <top style="thick">
        <color indexed="64"/>
      </top>
      <bottom style="dotted">
        <color indexed="64"/>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dotted">
        <color indexed="64"/>
      </right>
      <top/>
      <bottom style="dotted">
        <color indexed="64"/>
      </bottom>
      <diagonal/>
    </border>
    <border>
      <left/>
      <right style="thin">
        <color indexed="64"/>
      </right>
      <top style="dotted">
        <color indexed="64"/>
      </top>
      <bottom/>
      <diagonal/>
    </border>
  </borders>
  <cellStyleXfs count="3">
    <xf numFmtId="0" fontId="0" fillId="0" borderId="0"/>
    <xf numFmtId="0" fontId="2" fillId="0" borderId="0">
      <alignment vertical="center"/>
    </xf>
    <xf numFmtId="38" fontId="4" fillId="0" borderId="0" applyFont="0" applyFill="0" applyBorder="0" applyAlignment="0" applyProtection="0">
      <alignment vertical="center"/>
    </xf>
  </cellStyleXfs>
  <cellXfs count="272">
    <xf numFmtId="0" fontId="0" fillId="0" borderId="0" xfId="0"/>
    <xf numFmtId="0" fontId="9" fillId="6" borderId="0" xfId="0" applyFont="1" applyFill="1" applyAlignment="1">
      <alignment vertical="center"/>
    </xf>
    <xf numFmtId="0" fontId="6" fillId="6" borderId="0" xfId="0" applyFont="1" applyFill="1" applyAlignment="1">
      <alignment vertical="center"/>
    </xf>
    <xf numFmtId="176" fontId="6" fillId="6" borderId="0" xfId="0" applyNumberFormat="1" applyFont="1" applyFill="1" applyBorder="1" applyAlignment="1">
      <alignment vertical="center"/>
    </xf>
    <xf numFmtId="0" fontId="5" fillId="6" borderId="0" xfId="0" applyFont="1" applyFill="1" applyAlignment="1">
      <alignment vertical="center" wrapText="1"/>
    </xf>
    <xf numFmtId="0" fontId="9" fillId="2" borderId="0" xfId="0" applyFont="1" applyFill="1" applyAlignment="1">
      <alignment vertical="center"/>
    </xf>
    <xf numFmtId="0" fontId="9" fillId="3" borderId="6" xfId="0" applyFont="1" applyFill="1" applyBorder="1" applyAlignment="1">
      <alignment horizontal="center" vertical="center" wrapText="1"/>
    </xf>
    <xf numFmtId="0" fontId="9" fillId="3" borderId="6" xfId="0" applyFont="1" applyFill="1" applyBorder="1" applyAlignment="1">
      <alignment horizontal="center" vertical="center"/>
    </xf>
    <xf numFmtId="0" fontId="5" fillId="6" borderId="4" xfId="0" applyFont="1" applyFill="1" applyBorder="1" applyAlignment="1">
      <alignment vertical="center" wrapText="1"/>
    </xf>
    <xf numFmtId="0" fontId="5" fillId="6" borderId="0" xfId="0" applyFont="1" applyFill="1" applyBorder="1" applyAlignment="1">
      <alignment vertical="center" wrapText="1"/>
    </xf>
    <xf numFmtId="0" fontId="10" fillId="2" borderId="30" xfId="0" applyFont="1" applyFill="1" applyBorder="1" applyAlignment="1">
      <alignment vertical="center" wrapText="1"/>
    </xf>
    <xf numFmtId="180" fontId="9" fillId="4" borderId="30" xfId="0" applyNumberFormat="1" applyFont="1" applyFill="1" applyBorder="1" applyAlignment="1" applyProtection="1">
      <alignment horizontal="left" vertical="center"/>
      <protection locked="0"/>
    </xf>
    <xf numFmtId="0" fontId="10" fillId="2" borderId="26" xfId="0" applyFont="1" applyFill="1" applyBorder="1" applyAlignment="1">
      <alignment vertical="center" wrapText="1"/>
    </xf>
    <xf numFmtId="0" fontId="9" fillId="4" borderId="26" xfId="0" applyNumberFormat="1" applyFont="1" applyFill="1" applyBorder="1" applyAlignment="1" applyProtection="1">
      <alignment horizontal="left" vertical="center"/>
      <protection locked="0"/>
    </xf>
    <xf numFmtId="0" fontId="9" fillId="4" borderId="30" xfId="0" applyFont="1" applyFill="1" applyBorder="1" applyAlignment="1" applyProtection="1">
      <alignment horizontal="left" vertical="center"/>
      <protection locked="0"/>
    </xf>
    <xf numFmtId="0" fontId="5" fillId="6" borderId="3" xfId="0" applyFont="1" applyFill="1" applyBorder="1" applyAlignment="1">
      <alignment vertical="center" wrapText="1"/>
    </xf>
    <xf numFmtId="0" fontId="10" fillId="2" borderId="24" xfId="0" applyFont="1" applyFill="1" applyBorder="1" applyAlignment="1">
      <alignment vertical="center" wrapText="1"/>
    </xf>
    <xf numFmtId="0" fontId="9" fillId="4" borderId="24" xfId="0" applyFont="1" applyFill="1" applyBorder="1" applyAlignment="1" applyProtection="1">
      <alignment horizontal="left" vertical="center"/>
      <protection locked="0"/>
    </xf>
    <xf numFmtId="0" fontId="10" fillId="2" borderId="28" xfId="0" applyFont="1" applyFill="1" applyBorder="1" applyAlignment="1">
      <alignment vertical="center" wrapText="1"/>
    </xf>
    <xf numFmtId="0" fontId="9" fillId="4" borderId="28" xfId="0" applyFont="1" applyFill="1" applyBorder="1" applyAlignment="1" applyProtection="1">
      <alignment horizontal="left" vertical="center"/>
      <protection locked="0"/>
    </xf>
    <xf numFmtId="180" fontId="9" fillId="4" borderId="24" xfId="0" applyNumberFormat="1" applyFont="1" applyFill="1" applyBorder="1" applyAlignment="1" applyProtection="1">
      <alignment horizontal="left" vertical="center"/>
      <protection locked="0"/>
    </xf>
    <xf numFmtId="0" fontId="9" fillId="4" borderId="24" xfId="0" applyFont="1" applyFill="1" applyBorder="1" applyAlignment="1" applyProtection="1">
      <alignment horizontal="left" vertical="center" shrinkToFit="1"/>
      <protection locked="0"/>
    </xf>
    <xf numFmtId="0" fontId="9" fillId="5" borderId="24" xfId="0" applyNumberFormat="1" applyFont="1" applyFill="1" applyBorder="1" applyAlignment="1" applyProtection="1">
      <alignment horizontal="left" vertical="center"/>
      <protection locked="0"/>
    </xf>
    <xf numFmtId="177" fontId="9" fillId="5" borderId="24" xfId="0" applyNumberFormat="1" applyFont="1" applyFill="1" applyBorder="1" applyAlignment="1" applyProtection="1">
      <alignment horizontal="left" vertical="center"/>
      <protection locked="0"/>
    </xf>
    <xf numFmtId="180" fontId="9" fillId="5" borderId="28" xfId="0" applyNumberFormat="1" applyFont="1" applyFill="1" applyBorder="1" applyAlignment="1" applyProtection="1">
      <alignment horizontal="left" vertical="center"/>
      <protection locked="0"/>
    </xf>
    <xf numFmtId="182" fontId="9" fillId="5" borderId="30" xfId="0" applyNumberFormat="1" applyFont="1" applyFill="1" applyBorder="1" applyAlignment="1" applyProtection="1">
      <alignment horizontal="left" vertical="center"/>
      <protection locked="0"/>
    </xf>
    <xf numFmtId="0" fontId="9" fillId="3" borderId="82" xfId="0" applyFont="1" applyFill="1" applyBorder="1" applyAlignment="1">
      <alignment vertical="center"/>
    </xf>
    <xf numFmtId="0" fontId="9" fillId="3" borderId="83" xfId="0" applyFont="1" applyFill="1" applyBorder="1" applyAlignment="1">
      <alignment vertical="center"/>
    </xf>
    <xf numFmtId="0" fontId="10" fillId="2" borderId="25" xfId="0" applyFont="1" applyFill="1" applyBorder="1" applyAlignment="1">
      <alignment vertical="center" wrapText="1"/>
    </xf>
    <xf numFmtId="182" fontId="9" fillId="5" borderId="25" xfId="0" applyNumberFormat="1" applyFont="1" applyFill="1" applyBorder="1" applyAlignment="1" applyProtection="1">
      <alignment horizontal="left" vertical="center"/>
      <protection locked="0"/>
    </xf>
    <xf numFmtId="178" fontId="9" fillId="5" borderId="25" xfId="0" applyNumberFormat="1" applyFont="1" applyFill="1" applyBorder="1" applyAlignment="1" applyProtection="1">
      <alignment horizontal="left" vertical="center"/>
      <protection locked="0"/>
    </xf>
    <xf numFmtId="0" fontId="9" fillId="3" borderId="30" xfId="0" applyFont="1" applyFill="1" applyBorder="1" applyAlignment="1">
      <alignment vertical="center"/>
    </xf>
    <xf numFmtId="0" fontId="9" fillId="6" borderId="0" xfId="0" applyFont="1" applyFill="1" applyAlignment="1">
      <alignment vertical="top" wrapText="1"/>
    </xf>
    <xf numFmtId="0" fontId="9" fillId="5" borderId="30" xfId="0" applyNumberFormat="1" applyFont="1" applyFill="1" applyBorder="1" applyAlignment="1" applyProtection="1">
      <alignment horizontal="left" vertical="center" shrinkToFit="1"/>
      <protection locked="0"/>
    </xf>
    <xf numFmtId="0" fontId="9" fillId="3" borderId="60" xfId="0" applyFont="1" applyFill="1" applyBorder="1" applyAlignment="1">
      <alignment vertical="center"/>
    </xf>
    <xf numFmtId="0" fontId="10" fillId="2" borderId="60" xfId="0" applyFont="1" applyFill="1" applyBorder="1" applyAlignment="1">
      <alignment vertical="center" wrapText="1"/>
    </xf>
    <xf numFmtId="0" fontId="9" fillId="5" borderId="60" xfId="0" applyNumberFormat="1" applyFont="1" applyFill="1" applyBorder="1" applyAlignment="1" applyProtection="1">
      <alignment horizontal="left" vertical="center" shrinkToFit="1"/>
      <protection locked="0"/>
    </xf>
    <xf numFmtId="178" fontId="9" fillId="5" borderId="60" xfId="0" applyNumberFormat="1" applyFont="1" applyFill="1" applyBorder="1" applyAlignment="1" applyProtection="1">
      <alignment horizontal="left" vertical="center"/>
      <protection locked="0"/>
    </xf>
    <xf numFmtId="0" fontId="9" fillId="3" borderId="72" xfId="0" applyFont="1" applyFill="1" applyBorder="1" applyAlignment="1">
      <alignment vertical="center"/>
    </xf>
    <xf numFmtId="0" fontId="10" fillId="2" borderId="72" xfId="0" applyFont="1" applyFill="1" applyBorder="1" applyAlignment="1">
      <alignment vertical="center" wrapText="1"/>
    </xf>
    <xf numFmtId="0" fontId="9" fillId="5" borderId="72" xfId="0" applyNumberFormat="1" applyFont="1" applyFill="1" applyBorder="1" applyAlignment="1" applyProtection="1">
      <alignment horizontal="left" vertical="center" shrinkToFit="1"/>
      <protection locked="0"/>
    </xf>
    <xf numFmtId="0" fontId="10" fillId="2" borderId="70" xfId="0" applyFont="1" applyFill="1" applyBorder="1" applyAlignment="1">
      <alignment vertical="center" wrapText="1"/>
    </xf>
    <xf numFmtId="181" fontId="9" fillId="5" borderId="64" xfId="0" applyNumberFormat="1" applyFont="1" applyFill="1" applyBorder="1" applyAlignment="1" applyProtection="1">
      <alignment horizontal="left" vertical="center" wrapText="1"/>
      <protection locked="0"/>
    </xf>
    <xf numFmtId="0" fontId="13" fillId="2" borderId="15" xfId="0" applyFont="1" applyFill="1" applyBorder="1" applyAlignment="1">
      <alignment horizontal="right" vertical="center" wrapText="1"/>
    </xf>
    <xf numFmtId="179" fontId="9" fillId="5" borderId="65" xfId="0" applyNumberFormat="1" applyFont="1" applyFill="1" applyBorder="1" applyAlignment="1" applyProtection="1">
      <alignment vertical="center"/>
      <protection locked="0"/>
    </xf>
    <xf numFmtId="0" fontId="12" fillId="3" borderId="27" xfId="0" applyFont="1" applyFill="1" applyBorder="1" applyAlignment="1">
      <alignment vertical="center" wrapText="1"/>
    </xf>
    <xf numFmtId="0" fontId="13" fillId="2" borderId="12" xfId="0" applyFont="1" applyFill="1" applyBorder="1" applyAlignment="1">
      <alignment horizontal="right" vertical="center" wrapText="1"/>
    </xf>
    <xf numFmtId="0" fontId="12" fillId="3" borderId="19" xfId="0" applyFont="1" applyFill="1" applyBorder="1" applyAlignment="1">
      <alignment vertical="center" wrapText="1"/>
    </xf>
    <xf numFmtId="0" fontId="13" fillId="2" borderId="17" xfId="0" applyFont="1" applyFill="1" applyBorder="1" applyAlignment="1">
      <alignment horizontal="right" vertical="center" wrapText="1"/>
    </xf>
    <xf numFmtId="179" fontId="9" fillId="5" borderId="68" xfId="0" applyNumberFormat="1" applyFont="1" applyFill="1" applyBorder="1" applyAlignment="1" applyProtection="1">
      <alignment vertical="center"/>
      <protection locked="0"/>
    </xf>
    <xf numFmtId="0" fontId="9" fillId="6" borderId="0" xfId="0" applyFont="1" applyFill="1" applyAlignment="1">
      <alignment horizontal="left" vertical="center" wrapText="1"/>
    </xf>
    <xf numFmtId="0" fontId="13" fillId="2" borderId="19" xfId="0" applyFont="1" applyFill="1" applyBorder="1" applyAlignment="1">
      <alignment horizontal="right" vertical="center" wrapText="1"/>
    </xf>
    <xf numFmtId="179" fontId="9" fillId="5" borderId="69" xfId="0" applyNumberFormat="1" applyFont="1" applyFill="1" applyBorder="1" applyAlignment="1" applyProtection="1">
      <alignment vertical="center"/>
      <protection locked="0"/>
    </xf>
    <xf numFmtId="0" fontId="12" fillId="3" borderId="17" xfId="0" applyFont="1" applyFill="1" applyBorder="1" applyAlignment="1">
      <alignment vertical="center" wrapText="1"/>
    </xf>
    <xf numFmtId="0" fontId="13" fillId="2" borderId="45" xfId="0" applyFont="1" applyFill="1" applyBorder="1" applyAlignment="1">
      <alignment horizontal="left" vertical="center" wrapText="1"/>
    </xf>
    <xf numFmtId="179" fontId="9" fillId="3" borderId="57" xfId="0" applyNumberFormat="1" applyFont="1" applyFill="1" applyBorder="1" applyAlignment="1">
      <alignment vertical="center"/>
    </xf>
    <xf numFmtId="0" fontId="10" fillId="2" borderId="63" xfId="0" applyFont="1" applyFill="1" applyBorder="1" applyAlignment="1">
      <alignment vertical="center" wrapText="1"/>
    </xf>
    <xf numFmtId="181" fontId="9" fillId="3" borderId="64" xfId="0" applyNumberFormat="1" applyFont="1" applyFill="1" applyBorder="1" applyAlignment="1">
      <alignment horizontal="left" vertical="center" wrapText="1"/>
    </xf>
    <xf numFmtId="0" fontId="13" fillId="2" borderId="42" xfId="0" applyFont="1" applyFill="1" applyBorder="1" applyAlignment="1">
      <alignment vertical="center" wrapText="1"/>
    </xf>
    <xf numFmtId="0" fontId="13" fillId="2" borderId="30" xfId="0" applyFont="1" applyFill="1" applyBorder="1" applyAlignment="1">
      <alignment vertical="center" wrapText="1"/>
    </xf>
    <xf numFmtId="179" fontId="9" fillId="3" borderId="65" xfId="0" applyNumberFormat="1" applyFont="1" applyFill="1" applyBorder="1" applyAlignment="1">
      <alignment vertical="center"/>
    </xf>
    <xf numFmtId="0" fontId="13" fillId="2" borderId="63" xfId="0" applyFont="1" applyFill="1" applyBorder="1" applyAlignment="1">
      <alignment vertical="center" wrapText="1"/>
    </xf>
    <xf numFmtId="56" fontId="9" fillId="5" borderId="64" xfId="0" applyNumberFormat="1" applyFont="1" applyFill="1" applyBorder="1" applyAlignment="1" applyProtection="1">
      <alignment horizontal="left" vertical="center"/>
      <protection locked="0"/>
    </xf>
    <xf numFmtId="179" fontId="10" fillId="2" borderId="75" xfId="0" applyNumberFormat="1" applyFont="1" applyFill="1" applyBorder="1" applyAlignment="1">
      <alignment horizontal="right" vertical="center" wrapText="1"/>
    </xf>
    <xf numFmtId="179" fontId="9" fillId="5" borderId="76" xfId="0" applyNumberFormat="1" applyFont="1" applyFill="1" applyBorder="1" applyAlignment="1" applyProtection="1">
      <alignment vertical="center"/>
      <protection locked="0"/>
    </xf>
    <xf numFmtId="0" fontId="13" fillId="2" borderId="78" xfId="0" applyFont="1" applyFill="1" applyBorder="1" applyAlignment="1">
      <alignment vertical="center" wrapText="1"/>
    </xf>
    <xf numFmtId="56" fontId="9" fillId="5" borderId="79" xfId="0" applyNumberFormat="1" applyFont="1" applyFill="1" applyBorder="1" applyAlignment="1" applyProtection="1">
      <alignment horizontal="left" vertical="center"/>
      <protection locked="0"/>
    </xf>
    <xf numFmtId="179" fontId="10" fillId="2" borderId="72" xfId="0" applyNumberFormat="1" applyFont="1" applyFill="1" applyBorder="1" applyAlignment="1">
      <alignment horizontal="right" vertical="center" wrapText="1"/>
    </xf>
    <xf numFmtId="179" fontId="9" fillId="5" borderId="81" xfId="0" applyNumberFormat="1" applyFont="1" applyFill="1" applyBorder="1" applyAlignment="1" applyProtection="1">
      <alignment vertical="center"/>
      <protection locked="0"/>
    </xf>
    <xf numFmtId="0" fontId="10" fillId="2" borderId="16" xfId="0" applyFont="1" applyFill="1" applyBorder="1" applyAlignment="1">
      <alignment vertical="center" wrapText="1"/>
    </xf>
    <xf numFmtId="178" fontId="9" fillId="5" borderId="16" xfId="0" applyNumberFormat="1" applyFont="1" applyFill="1" applyBorder="1" applyAlignment="1" applyProtection="1">
      <alignment horizontal="left" vertical="center"/>
      <protection locked="0"/>
    </xf>
    <xf numFmtId="178" fontId="9" fillId="5" borderId="26" xfId="0" applyNumberFormat="1" applyFont="1" applyFill="1" applyBorder="1" applyAlignment="1" applyProtection="1">
      <alignment horizontal="left" vertical="center"/>
      <protection locked="0"/>
    </xf>
    <xf numFmtId="0" fontId="10" fillId="2" borderId="6" xfId="0" applyFont="1" applyFill="1" applyBorder="1" applyAlignment="1">
      <alignment vertical="center" wrapText="1"/>
    </xf>
    <xf numFmtId="0" fontId="9" fillId="5" borderId="6" xfId="0" applyFont="1" applyFill="1" applyBorder="1" applyAlignment="1" applyProtection="1">
      <alignment horizontal="left" vertical="center" wrapText="1"/>
      <protection locked="0"/>
    </xf>
    <xf numFmtId="0" fontId="15" fillId="6" borderId="0" xfId="0" applyFont="1" applyFill="1" applyAlignment="1">
      <alignment vertical="center" textRotation="255"/>
    </xf>
    <xf numFmtId="0" fontId="10" fillId="6" borderId="0" xfId="0" applyFont="1" applyFill="1" applyAlignment="1">
      <alignment vertical="center" wrapText="1"/>
    </xf>
    <xf numFmtId="0" fontId="15" fillId="2" borderId="0" xfId="0" applyFont="1" applyFill="1" applyAlignment="1">
      <alignment vertical="center" textRotation="255"/>
    </xf>
    <xf numFmtId="0" fontId="10" fillId="2" borderId="0" xfId="0" applyFont="1" applyFill="1" applyAlignment="1">
      <alignment vertical="center" wrapText="1"/>
    </xf>
    <xf numFmtId="0" fontId="12" fillId="0" borderId="0" xfId="1" applyFont="1" applyProtection="1">
      <alignment vertical="center"/>
      <protection locked="0"/>
    </xf>
    <xf numFmtId="0" fontId="12" fillId="0" borderId="0" xfId="1" applyFont="1" applyAlignment="1" applyProtection="1">
      <alignment horizontal="center" vertical="center"/>
      <protection locked="0"/>
    </xf>
    <xf numFmtId="0" fontId="12" fillId="0" borderId="0" xfId="1" applyFont="1" applyAlignment="1" applyProtection="1">
      <alignment horizontal="left" vertical="center"/>
      <protection locked="0"/>
    </xf>
    <xf numFmtId="0" fontId="14" fillId="0" borderId="0" xfId="1" applyFont="1" applyProtection="1">
      <alignment vertical="center"/>
      <protection locked="0"/>
    </xf>
    <xf numFmtId="0" fontId="14" fillId="0" borderId="0" xfId="1" applyFont="1" applyAlignment="1" applyProtection="1">
      <alignment horizontal="left" vertical="center"/>
      <protection locked="0"/>
    </xf>
    <xf numFmtId="180" fontId="12" fillId="0" borderId="0" xfId="1" applyNumberFormat="1" applyFont="1" applyAlignment="1" applyProtection="1">
      <alignment horizontal="center" vertical="center"/>
      <protection locked="0"/>
    </xf>
    <xf numFmtId="180" fontId="14" fillId="0" borderId="0" xfId="1" applyNumberFormat="1" applyFont="1" applyAlignment="1" applyProtection="1">
      <alignment horizontal="left" vertical="center"/>
      <protection locked="0"/>
    </xf>
    <xf numFmtId="0" fontId="14" fillId="0" borderId="0" xfId="1" applyFont="1" applyAlignment="1" applyProtection="1">
      <alignment vertical="center" wrapText="1"/>
      <protection locked="0"/>
    </xf>
    <xf numFmtId="0" fontId="14" fillId="0" borderId="0" xfId="1" applyFont="1" applyAlignment="1" applyProtection="1">
      <alignment vertical="center" shrinkToFit="1"/>
      <protection locked="0"/>
    </xf>
    <xf numFmtId="0" fontId="12" fillId="0" borderId="0" xfId="1" applyFont="1">
      <alignment vertical="center"/>
    </xf>
    <xf numFmtId="0" fontId="17" fillId="0" borderId="0" xfId="1" applyFont="1">
      <alignment vertical="center"/>
    </xf>
    <xf numFmtId="0" fontId="17" fillId="0" borderId="0" xfId="1" applyFont="1" applyAlignment="1">
      <alignment vertical="center"/>
    </xf>
    <xf numFmtId="0" fontId="14" fillId="0" borderId="0" xfId="1" applyFont="1">
      <alignment vertical="center"/>
    </xf>
    <xf numFmtId="0" fontId="14" fillId="0" borderId="0" xfId="1" applyFont="1" applyAlignment="1">
      <alignment horizontal="center" vertical="center"/>
    </xf>
    <xf numFmtId="180" fontId="14" fillId="0" borderId="0" xfId="1" applyNumberFormat="1" applyFont="1" applyAlignment="1">
      <alignment horizontal="left" vertical="center" indent="1"/>
    </xf>
    <xf numFmtId="0" fontId="14" fillId="0" borderId="0" xfId="1" applyFont="1" applyAlignment="1">
      <alignment horizontal="left" vertical="center" indent="1"/>
    </xf>
    <xf numFmtId="0" fontId="12" fillId="0" borderId="0" xfId="1" applyFont="1" applyAlignment="1">
      <alignment horizontal="left" vertical="center"/>
    </xf>
    <xf numFmtId="0" fontId="14" fillId="0" borderId="48" xfId="1" applyFont="1" applyBorder="1">
      <alignment vertical="center"/>
    </xf>
    <xf numFmtId="0" fontId="14" fillId="0" borderId="49" xfId="1" applyFont="1" applyBorder="1">
      <alignment vertical="center"/>
    </xf>
    <xf numFmtId="0" fontId="14" fillId="0" borderId="49" xfId="1" applyFont="1" applyBorder="1" applyAlignment="1">
      <alignment horizontal="center" vertical="center"/>
    </xf>
    <xf numFmtId="180" fontId="14" fillId="0" borderId="49" xfId="1" applyNumberFormat="1" applyFont="1" applyBorder="1" applyAlignment="1">
      <alignment horizontal="left" vertical="center" indent="1"/>
    </xf>
    <xf numFmtId="0" fontId="14" fillId="0" borderId="49" xfId="1" applyFont="1" applyBorder="1" applyAlignment="1">
      <alignment horizontal="left" vertical="center" indent="1"/>
    </xf>
    <xf numFmtId="0" fontId="14" fillId="0" borderId="50" xfId="1" applyFont="1" applyBorder="1" applyAlignment="1">
      <alignment horizontal="left" vertical="center" indent="1"/>
    </xf>
    <xf numFmtId="0" fontId="12" fillId="0" borderId="51" xfId="1" applyFont="1" applyBorder="1">
      <alignment vertical="center"/>
    </xf>
    <xf numFmtId="0" fontId="14" fillId="0" borderId="0" xfId="1" applyFont="1" applyBorder="1" applyAlignment="1" applyProtection="1">
      <alignment horizontal="center" vertical="center"/>
      <protection locked="0"/>
    </xf>
    <xf numFmtId="0" fontId="14" fillId="0" borderId="0" xfId="1" applyFont="1" applyBorder="1" applyAlignment="1" applyProtection="1">
      <alignment horizontal="center" vertical="center" shrinkToFit="1"/>
      <protection locked="0"/>
    </xf>
    <xf numFmtId="0" fontId="14" fillId="0" borderId="0" xfId="1" applyFont="1" applyBorder="1" applyAlignment="1" applyProtection="1">
      <alignment horizontal="center" vertical="center" textRotation="255" wrapText="1"/>
      <protection locked="0"/>
    </xf>
    <xf numFmtId="0" fontId="14" fillId="0" borderId="0" xfId="1" applyFont="1" applyBorder="1" applyAlignment="1" applyProtection="1">
      <alignment vertical="center"/>
      <protection locked="0"/>
    </xf>
    <xf numFmtId="0" fontId="14" fillId="0" borderId="0" xfId="1" applyFont="1" applyBorder="1" applyAlignment="1" applyProtection="1">
      <alignment horizontal="right" vertical="center"/>
      <protection locked="0"/>
    </xf>
    <xf numFmtId="0" fontId="14" fillId="0" borderId="52" xfId="1" applyFont="1" applyBorder="1" applyAlignment="1" applyProtection="1">
      <alignment horizontal="right" vertical="center"/>
      <protection locked="0"/>
    </xf>
    <xf numFmtId="0" fontId="14" fillId="0" borderId="51" xfId="1" applyFont="1" applyBorder="1" applyAlignment="1" applyProtection="1">
      <alignment horizontal="left" vertical="center" shrinkToFit="1"/>
      <protection locked="0"/>
    </xf>
    <xf numFmtId="0" fontId="14" fillId="0" borderId="0" xfId="1" applyFont="1" applyBorder="1" applyAlignment="1" applyProtection="1">
      <alignment horizontal="left" vertical="center" shrinkToFit="1"/>
      <protection locked="0"/>
    </xf>
    <xf numFmtId="0" fontId="14" fillId="0" borderId="0" xfId="1" applyFont="1" applyBorder="1" applyAlignment="1" applyProtection="1">
      <alignment horizontal="left" vertical="center" wrapText="1" shrinkToFit="1"/>
      <protection locked="0"/>
    </xf>
    <xf numFmtId="0" fontId="14" fillId="0" borderId="52" xfId="1" applyFont="1" applyBorder="1" applyAlignment="1" applyProtection="1">
      <alignment horizontal="left" vertical="center" wrapText="1" shrinkToFit="1"/>
      <protection locked="0"/>
    </xf>
    <xf numFmtId="0" fontId="14" fillId="0" borderId="51" xfId="1" applyFont="1" applyBorder="1" applyAlignment="1" applyProtection="1">
      <alignment vertical="center" textRotation="255" wrapText="1"/>
      <protection locked="0"/>
    </xf>
    <xf numFmtId="0" fontId="14" fillId="0" borderId="0" xfId="1" applyFont="1" applyBorder="1" applyAlignment="1" applyProtection="1">
      <alignment vertical="center" textRotation="255" wrapText="1"/>
      <protection locked="0"/>
    </xf>
    <xf numFmtId="0" fontId="14" fillId="0" borderId="52" xfId="1" applyFont="1" applyBorder="1" applyAlignment="1" applyProtection="1">
      <alignment vertical="center"/>
      <protection locked="0"/>
    </xf>
    <xf numFmtId="0" fontId="14" fillId="0" borderId="0" xfId="1" applyFont="1" applyBorder="1" applyAlignment="1" applyProtection="1">
      <alignment horizontal="left" vertical="center"/>
      <protection locked="0"/>
    </xf>
    <xf numFmtId="0" fontId="12" fillId="0" borderId="0" xfId="1" applyFont="1" applyBorder="1">
      <alignment vertical="center"/>
    </xf>
    <xf numFmtId="0" fontId="14" fillId="0" borderId="52" xfId="1" applyFont="1" applyBorder="1" applyAlignment="1" applyProtection="1">
      <alignment horizontal="left" vertical="center"/>
      <protection locked="0"/>
    </xf>
    <xf numFmtId="0" fontId="14" fillId="0" borderId="0" xfId="1" applyFont="1" applyBorder="1" applyAlignment="1" applyProtection="1">
      <alignment vertical="center" wrapText="1"/>
      <protection locked="0"/>
    </xf>
    <xf numFmtId="0" fontId="13" fillId="0" borderId="0" xfId="1" applyFont="1" applyBorder="1" applyAlignment="1" applyProtection="1">
      <alignment vertical="center" shrinkToFit="1"/>
      <protection locked="0"/>
    </xf>
    <xf numFmtId="0" fontId="13" fillId="0" borderId="0" xfId="1" applyFont="1" applyBorder="1" applyAlignment="1" applyProtection="1">
      <alignment vertical="center"/>
      <protection locked="0"/>
    </xf>
    <xf numFmtId="0" fontId="13" fillId="0" borderId="52" xfId="1" applyFont="1" applyBorder="1" applyAlignment="1" applyProtection="1">
      <alignment vertical="center"/>
      <protection locked="0"/>
    </xf>
    <xf numFmtId="0" fontId="14" fillId="0" borderId="51" xfId="1" applyFont="1" applyBorder="1" applyAlignment="1" applyProtection="1">
      <alignment vertical="center"/>
      <protection locked="0"/>
    </xf>
    <xf numFmtId="0" fontId="14" fillId="0" borderId="0" xfId="1" applyFont="1" applyBorder="1" applyAlignment="1" applyProtection="1">
      <alignment vertical="center" wrapText="1" justifyLastLine="1"/>
      <protection locked="0"/>
    </xf>
    <xf numFmtId="0" fontId="14" fillId="0" borderId="52" xfId="1" applyFont="1" applyBorder="1" applyAlignment="1" applyProtection="1">
      <alignment vertical="center" wrapText="1" justifyLastLine="1"/>
      <protection locked="0"/>
    </xf>
    <xf numFmtId="0" fontId="14" fillId="0" borderId="51" xfId="1" applyFont="1" applyBorder="1" applyProtection="1">
      <alignment vertical="center"/>
      <protection locked="0"/>
    </xf>
    <xf numFmtId="0" fontId="14" fillId="0" borderId="0" xfId="1" applyFont="1" applyBorder="1" applyProtection="1">
      <alignment vertical="center"/>
      <protection locked="0"/>
    </xf>
    <xf numFmtId="0" fontId="14" fillId="0" borderId="52" xfId="1" applyFont="1" applyBorder="1" applyProtection="1">
      <alignment vertical="center"/>
      <protection locked="0"/>
    </xf>
    <xf numFmtId="0" fontId="9" fillId="0" borderId="0" xfId="0" applyFont="1" applyAlignment="1">
      <alignment vertical="center"/>
    </xf>
    <xf numFmtId="0" fontId="9" fillId="0" borderId="0" xfId="0" applyFont="1" applyAlignment="1">
      <alignment horizontal="left" vertical="center"/>
    </xf>
    <xf numFmtId="176" fontId="9" fillId="4" borderId="29" xfId="0" applyNumberFormat="1" applyFont="1" applyFill="1" applyBorder="1" applyAlignment="1" applyProtection="1">
      <alignment vertical="center"/>
      <protection locked="0"/>
    </xf>
    <xf numFmtId="179" fontId="9" fillId="2" borderId="16" xfId="0" applyNumberFormat="1" applyFont="1" applyFill="1" applyBorder="1" applyAlignment="1">
      <alignment horizontal="right" vertical="center"/>
    </xf>
    <xf numFmtId="0" fontId="9" fillId="0" borderId="0" xfId="2" applyNumberFormat="1" applyFont="1" applyAlignment="1">
      <alignment horizontal="left" vertical="center"/>
    </xf>
    <xf numFmtId="179" fontId="9" fillId="2" borderId="6" xfId="0" applyNumberFormat="1" applyFont="1" applyFill="1" applyBorder="1" applyAlignment="1">
      <alignment horizontal="right" vertical="center"/>
    </xf>
    <xf numFmtId="0" fontId="12" fillId="2" borderId="12" xfId="0" applyFont="1" applyFill="1" applyBorder="1" applyAlignment="1">
      <alignment horizontal="left" vertical="center" wrapText="1"/>
    </xf>
    <xf numFmtId="179" fontId="9" fillId="2" borderId="30" xfId="0" applyNumberFormat="1" applyFont="1" applyFill="1" applyBorder="1" applyAlignment="1">
      <alignment horizontal="right" vertical="center"/>
    </xf>
    <xf numFmtId="0" fontId="12" fillId="2" borderId="17" xfId="0" applyFont="1" applyFill="1" applyBorder="1" applyAlignment="1">
      <alignment horizontal="left" vertical="center" wrapText="1"/>
    </xf>
    <xf numFmtId="179" fontId="9" fillId="2" borderId="25" xfId="0" applyNumberFormat="1" applyFont="1" applyFill="1" applyBorder="1" applyAlignment="1">
      <alignment horizontal="right" vertical="center"/>
    </xf>
    <xf numFmtId="0" fontId="12" fillId="2" borderId="19" xfId="0" applyFont="1" applyFill="1" applyBorder="1" applyAlignment="1">
      <alignment vertical="center" wrapText="1"/>
    </xf>
    <xf numFmtId="179" fontId="9" fillId="2" borderId="24" xfId="0" applyNumberFormat="1" applyFont="1" applyFill="1" applyBorder="1" applyAlignment="1">
      <alignment horizontal="right" vertical="center"/>
    </xf>
    <xf numFmtId="0" fontId="12" fillId="2" borderId="21" xfId="0" applyFont="1" applyFill="1" applyBorder="1" applyAlignment="1">
      <alignment vertical="center" wrapText="1"/>
    </xf>
    <xf numFmtId="179" fontId="9" fillId="2" borderId="31" xfId="0" applyNumberFormat="1" applyFont="1" applyFill="1" applyBorder="1" applyAlignment="1">
      <alignment horizontal="right" vertical="center"/>
    </xf>
    <xf numFmtId="179" fontId="9" fillId="2" borderId="32" xfId="0" applyNumberFormat="1" applyFont="1" applyFill="1" applyBorder="1" applyAlignment="1">
      <alignment horizontal="right" vertical="center"/>
    </xf>
    <xf numFmtId="179" fontId="9" fillId="0" borderId="0" xfId="0" applyNumberFormat="1" applyFont="1" applyAlignment="1">
      <alignment horizontal="left" vertical="center"/>
    </xf>
    <xf numFmtId="0" fontId="9" fillId="0" borderId="0" xfId="0" applyNumberFormat="1" applyFont="1" applyAlignment="1">
      <alignment vertical="center"/>
    </xf>
    <xf numFmtId="0" fontId="9" fillId="6" borderId="0" xfId="0" applyFont="1" applyFill="1" applyAlignment="1">
      <alignment horizontal="left" vertical="center" wrapText="1"/>
    </xf>
    <xf numFmtId="0" fontId="5" fillId="6" borderId="2" xfId="0" applyFont="1" applyFill="1" applyBorder="1" applyAlignment="1">
      <alignment horizontal="left" vertical="center" wrapText="1"/>
    </xf>
    <xf numFmtId="0" fontId="5" fillId="6" borderId="3" xfId="0" applyFont="1" applyFill="1" applyBorder="1" applyAlignment="1">
      <alignment horizontal="left" vertical="center" wrapText="1"/>
    </xf>
    <xf numFmtId="0" fontId="5" fillId="6" borderId="4" xfId="0" applyFont="1" applyFill="1" applyBorder="1" applyAlignment="1">
      <alignment horizontal="left" vertical="center" wrapText="1"/>
    </xf>
    <xf numFmtId="0" fontId="5" fillId="6" borderId="0"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9" fillId="3" borderId="58"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43" xfId="0" applyFont="1" applyFill="1" applyBorder="1" applyAlignment="1">
      <alignment horizontal="center" vertical="center"/>
    </xf>
    <xf numFmtId="0" fontId="9" fillId="3" borderId="15" xfId="0" applyFont="1" applyFill="1" applyBorder="1" applyAlignment="1">
      <alignment vertical="center"/>
    </xf>
    <xf numFmtId="0" fontId="9" fillId="3" borderId="30" xfId="0" applyFont="1" applyFill="1" applyBorder="1" applyAlignment="1">
      <alignment vertical="center"/>
    </xf>
    <xf numFmtId="0" fontId="9" fillId="3" borderId="26" xfId="0" applyFont="1" applyFill="1" applyBorder="1" applyAlignment="1">
      <alignment vertical="center" wrapText="1"/>
    </xf>
    <xf numFmtId="0" fontId="9" fillId="3" borderId="24" xfId="0" applyFont="1" applyFill="1" applyBorder="1" applyAlignment="1">
      <alignment vertical="center"/>
    </xf>
    <xf numFmtId="0" fontId="9" fillId="3" borderId="25" xfId="0" applyFont="1" applyFill="1" applyBorder="1" applyAlignment="1">
      <alignment vertical="center"/>
    </xf>
    <xf numFmtId="0" fontId="9" fillId="3" borderId="24" xfId="0" applyFont="1" applyFill="1" applyBorder="1" applyAlignment="1">
      <alignment vertical="center" wrapText="1"/>
    </xf>
    <xf numFmtId="0" fontId="12" fillId="3" borderId="40" xfId="0" applyFont="1" applyFill="1" applyBorder="1" applyAlignment="1">
      <alignment vertical="center" wrapText="1"/>
    </xf>
    <xf numFmtId="0" fontId="12" fillId="3" borderId="9" xfId="0" applyFont="1" applyFill="1" applyBorder="1" applyAlignment="1">
      <alignment vertical="center" wrapText="1"/>
    </xf>
    <xf numFmtId="0" fontId="9" fillId="3" borderId="61" xfId="0" applyFont="1" applyFill="1" applyBorder="1" applyAlignment="1">
      <alignment vertical="center"/>
    </xf>
    <xf numFmtId="0" fontId="9" fillId="3" borderId="62" xfId="0" applyFont="1" applyFill="1" applyBorder="1" applyAlignment="1">
      <alignment vertical="center"/>
    </xf>
    <xf numFmtId="0" fontId="12" fillId="3" borderId="71" xfId="0" applyFont="1" applyFill="1" applyBorder="1" applyAlignment="1">
      <alignment horizontal="left" vertical="center" wrapText="1"/>
    </xf>
    <xf numFmtId="0" fontId="12" fillId="3" borderId="45" xfId="0" applyFont="1" applyFill="1" applyBorder="1" applyAlignment="1">
      <alignment horizontal="left" vertical="center" wrapText="1"/>
    </xf>
    <xf numFmtId="0" fontId="9" fillId="3" borderId="66" xfId="0" applyFont="1" applyFill="1" applyBorder="1" applyAlignment="1">
      <alignment horizontal="center" vertical="center" textRotation="255"/>
    </xf>
    <xf numFmtId="0" fontId="9" fillId="3" borderId="67" xfId="0" applyFont="1" applyFill="1" applyBorder="1" applyAlignment="1">
      <alignment horizontal="center" vertical="center" textRotation="255"/>
    </xf>
    <xf numFmtId="0" fontId="9" fillId="3" borderId="18" xfId="0" applyFont="1" applyFill="1" applyBorder="1" applyAlignment="1">
      <alignment vertical="center"/>
    </xf>
    <xf numFmtId="0" fontId="9" fillId="3" borderId="16" xfId="0" applyFont="1" applyFill="1" applyBorder="1" applyAlignment="1">
      <alignment vertical="center"/>
    </xf>
    <xf numFmtId="0" fontId="9" fillId="3" borderId="26" xfId="0" applyFont="1" applyFill="1" applyBorder="1" applyAlignment="1">
      <alignment vertical="center"/>
    </xf>
    <xf numFmtId="0" fontId="10" fillId="3" borderId="6" xfId="0" applyFont="1" applyFill="1" applyBorder="1" applyAlignment="1">
      <alignment horizontal="center" vertical="center" textRotation="255"/>
    </xf>
    <xf numFmtId="0" fontId="10" fillId="3" borderId="7" xfId="0" applyFont="1" applyFill="1" applyBorder="1" applyAlignment="1">
      <alignment horizontal="center" vertical="center" textRotation="255"/>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179" fontId="9" fillId="3" borderId="80" xfId="0" applyNumberFormat="1" applyFont="1" applyFill="1" applyBorder="1" applyAlignment="1">
      <alignment vertical="center"/>
    </xf>
    <xf numFmtId="179" fontId="9" fillId="3" borderId="72" xfId="0" applyNumberFormat="1" applyFont="1" applyFill="1" applyBorder="1" applyAlignment="1">
      <alignment vertical="center"/>
    </xf>
    <xf numFmtId="0" fontId="12" fillId="3" borderId="66" xfId="0" applyFont="1" applyFill="1" applyBorder="1" applyAlignment="1">
      <alignment horizontal="left" vertical="center" wrapText="1"/>
    </xf>
    <xf numFmtId="0" fontId="12" fillId="3" borderId="30" xfId="0" applyFont="1" applyFill="1" applyBorder="1" applyAlignment="1">
      <alignment horizontal="left" vertical="center" wrapText="1"/>
    </xf>
    <xf numFmtId="0" fontId="12" fillId="3" borderId="48" xfId="0" applyFont="1" applyFill="1" applyBorder="1" applyAlignment="1">
      <alignment vertical="center" wrapText="1"/>
    </xf>
    <xf numFmtId="0" fontId="12" fillId="3" borderId="70" xfId="0" applyFont="1" applyFill="1" applyBorder="1" applyAlignment="1">
      <alignment vertical="center" wrapText="1"/>
    </xf>
    <xf numFmtId="179" fontId="9" fillId="3" borderId="73" xfId="0" applyNumberFormat="1" applyFont="1" applyFill="1" applyBorder="1" applyAlignment="1">
      <alignment vertical="center"/>
    </xf>
    <xf numFmtId="179" fontId="9" fillId="3" borderId="74" xfId="0" applyNumberFormat="1" applyFont="1" applyFill="1" applyBorder="1" applyAlignment="1">
      <alignment vertical="center"/>
    </xf>
    <xf numFmtId="0" fontId="12" fillId="3" borderId="77" xfId="0" applyFont="1" applyFill="1" applyBorder="1" applyAlignment="1">
      <alignment vertical="center" wrapText="1"/>
    </xf>
    <xf numFmtId="0" fontId="12" fillId="3" borderId="78" xfId="0" applyFont="1" applyFill="1" applyBorder="1" applyAlignment="1">
      <alignment vertical="center" wrapText="1"/>
    </xf>
    <xf numFmtId="0" fontId="12" fillId="3" borderId="41" xfId="0" applyFont="1" applyFill="1" applyBorder="1" applyAlignment="1">
      <alignment horizontal="left" vertical="center" wrapText="1"/>
    </xf>
    <xf numFmtId="0" fontId="12" fillId="3" borderId="42" xfId="0" applyFont="1" applyFill="1" applyBorder="1" applyAlignment="1">
      <alignment horizontal="left" vertical="center" wrapText="1"/>
    </xf>
    <xf numFmtId="0" fontId="8" fillId="2" borderId="14" xfId="0" applyFont="1" applyFill="1" applyBorder="1" applyAlignment="1">
      <alignment horizontal="left" vertical="center"/>
    </xf>
    <xf numFmtId="0" fontId="10" fillId="3" borderId="30" xfId="0" applyFont="1" applyFill="1" applyBorder="1" applyAlignment="1">
      <alignment horizontal="center" vertical="center" textRotation="255"/>
    </xf>
    <xf numFmtId="0" fontId="10" fillId="3" borderId="16" xfId="0" applyFont="1" applyFill="1" applyBorder="1" applyAlignment="1">
      <alignment horizontal="center" vertical="center" textRotation="255"/>
    </xf>
    <xf numFmtId="0" fontId="10" fillId="3" borderId="28" xfId="0" applyFont="1" applyFill="1" applyBorder="1" applyAlignment="1">
      <alignment horizontal="center" vertical="center" textRotation="255"/>
    </xf>
    <xf numFmtId="0" fontId="9" fillId="3" borderId="6" xfId="0" applyFont="1" applyFill="1" applyBorder="1" applyAlignment="1">
      <alignment horizontal="center" vertical="center"/>
    </xf>
    <xf numFmtId="0" fontId="9" fillId="3" borderId="59" xfId="0" applyFont="1" applyFill="1" applyBorder="1" applyAlignment="1">
      <alignment vertical="center"/>
    </xf>
    <xf numFmtId="0" fontId="9" fillId="3" borderId="28" xfId="0" applyFont="1" applyFill="1" applyBorder="1" applyAlignment="1">
      <alignment vertical="center"/>
    </xf>
    <xf numFmtId="0" fontId="14" fillId="0" borderId="44" xfId="1" applyFont="1" applyBorder="1" applyAlignment="1" applyProtection="1">
      <alignment horizontal="center" vertical="center"/>
      <protection locked="0"/>
    </xf>
    <xf numFmtId="0" fontId="14" fillId="0" borderId="46" xfId="1" applyFont="1" applyBorder="1" applyAlignment="1" applyProtection="1">
      <alignment horizontal="center" vertical="center"/>
      <protection locked="0"/>
    </xf>
    <xf numFmtId="38" fontId="14" fillId="5" borderId="0" xfId="2" applyFont="1" applyFill="1" applyBorder="1" applyAlignment="1" applyProtection="1">
      <alignment horizontal="right" vertical="center"/>
      <protection locked="0"/>
    </xf>
    <xf numFmtId="38" fontId="14" fillId="5" borderId="52" xfId="2" applyFont="1" applyFill="1" applyBorder="1" applyAlignment="1" applyProtection="1">
      <alignment horizontal="right" vertical="center"/>
      <protection locked="0"/>
    </xf>
    <xf numFmtId="0" fontId="14" fillId="0" borderId="51" xfId="1" applyFont="1" applyBorder="1" applyAlignment="1" applyProtection="1">
      <alignment horizontal="left" vertical="center" shrinkToFit="1"/>
      <protection locked="0"/>
    </xf>
    <xf numFmtId="0" fontId="14" fillId="0" borderId="0" xfId="1" applyFont="1" applyBorder="1" applyAlignment="1" applyProtection="1">
      <alignment horizontal="left" vertical="center" shrinkToFit="1"/>
      <protection locked="0"/>
    </xf>
    <xf numFmtId="0" fontId="14" fillId="0" borderId="0" xfId="1" applyFont="1" applyBorder="1" applyAlignment="1" applyProtection="1">
      <alignment horizontal="left" vertical="center" wrapText="1" shrinkToFit="1"/>
      <protection locked="0"/>
    </xf>
    <xf numFmtId="0" fontId="14" fillId="0" borderId="52" xfId="1" applyFont="1" applyBorder="1" applyAlignment="1" applyProtection="1">
      <alignment horizontal="left" vertical="center" wrapText="1" shrinkToFit="1"/>
      <protection locked="0"/>
    </xf>
    <xf numFmtId="0" fontId="14" fillId="0" borderId="41" xfId="1" applyFont="1" applyBorder="1" applyAlignment="1" applyProtection="1">
      <alignment horizontal="center" vertical="center"/>
      <protection locked="0"/>
    </xf>
    <xf numFmtId="0" fontId="14" fillId="0" borderId="42" xfId="1" applyFont="1" applyBorder="1" applyAlignment="1" applyProtection="1">
      <alignment horizontal="center" vertical="center"/>
      <protection locked="0"/>
    </xf>
    <xf numFmtId="0" fontId="14" fillId="0" borderId="43" xfId="1" applyFont="1" applyBorder="1" applyAlignment="1" applyProtection="1">
      <alignment horizontal="left" vertical="center"/>
      <protection locked="0"/>
    </xf>
    <xf numFmtId="0" fontId="14" fillId="0" borderId="44" xfId="1" applyFont="1" applyBorder="1" applyAlignment="1" applyProtection="1">
      <alignment horizontal="left" vertical="center"/>
      <protection locked="0"/>
    </xf>
    <xf numFmtId="0" fontId="14" fillId="0" borderId="45" xfId="1" applyFont="1" applyBorder="1" applyAlignment="1" applyProtection="1">
      <alignment horizontal="left" vertical="center"/>
      <protection locked="0"/>
    </xf>
    <xf numFmtId="0" fontId="14" fillId="0" borderId="43" xfId="1" applyFont="1" applyBorder="1" applyAlignment="1" applyProtection="1">
      <alignment horizontal="center" vertical="center"/>
      <protection locked="0"/>
    </xf>
    <xf numFmtId="0" fontId="14" fillId="0" borderId="0" xfId="1" applyFont="1" applyBorder="1" applyAlignment="1" applyProtection="1">
      <alignment vertical="center"/>
      <protection locked="0"/>
    </xf>
    <xf numFmtId="0" fontId="16" fillId="0" borderId="0" xfId="1" applyFont="1" applyAlignment="1">
      <alignment horizontal="center" vertical="center"/>
    </xf>
    <xf numFmtId="0" fontId="12" fillId="0" borderId="0" xfId="1" applyFont="1" applyAlignment="1" applyProtection="1">
      <alignment horizontal="left" vertical="center" wrapText="1"/>
      <protection locked="0"/>
    </xf>
    <xf numFmtId="0" fontId="14" fillId="0" borderId="33" xfId="1" applyFont="1" applyBorder="1" applyAlignment="1" applyProtection="1">
      <alignment horizontal="center" vertical="center"/>
      <protection locked="0"/>
    </xf>
    <xf numFmtId="0" fontId="14" fillId="0" borderId="34" xfId="1" applyFont="1" applyBorder="1" applyAlignment="1" applyProtection="1">
      <alignment horizontal="center" vertical="center"/>
      <protection locked="0"/>
    </xf>
    <xf numFmtId="0" fontId="14" fillId="0" borderId="35" xfId="1" applyFont="1" applyBorder="1" applyAlignment="1" applyProtection="1">
      <alignment horizontal="left" vertical="center"/>
      <protection locked="0"/>
    </xf>
    <xf numFmtId="0" fontId="14" fillId="0" borderId="36" xfId="1" applyFont="1" applyBorder="1" applyAlignment="1" applyProtection="1">
      <alignment horizontal="left" vertical="center"/>
      <protection locked="0"/>
    </xf>
    <xf numFmtId="0" fontId="14" fillId="0" borderId="37" xfId="1" applyFont="1" applyBorder="1" applyAlignment="1" applyProtection="1">
      <alignment horizontal="left" vertical="center"/>
      <protection locked="0"/>
    </xf>
    <xf numFmtId="0" fontId="14" fillId="0" borderId="40" xfId="1" applyFont="1" applyBorder="1" applyAlignment="1" applyProtection="1">
      <alignment horizontal="center" vertical="center"/>
      <protection locked="0"/>
    </xf>
    <xf numFmtId="0" fontId="14" fillId="0" borderId="8" xfId="1" applyFont="1" applyBorder="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14" fillId="0" borderId="7" xfId="1" applyFont="1" applyBorder="1" applyAlignment="1" applyProtection="1">
      <alignment horizontal="left" vertical="center"/>
      <protection locked="0"/>
    </xf>
    <xf numFmtId="0" fontId="14" fillId="0" borderId="8" xfId="1" applyFont="1" applyBorder="1" applyAlignment="1" applyProtection="1">
      <alignment horizontal="left" vertical="center"/>
      <protection locked="0"/>
    </xf>
    <xf numFmtId="0" fontId="14" fillId="0" borderId="38" xfId="1" applyFont="1" applyBorder="1" applyAlignment="1" applyProtection="1">
      <alignment horizontal="center" vertical="center"/>
      <protection locked="0"/>
    </xf>
    <xf numFmtId="0" fontId="14" fillId="0" borderId="6" xfId="1" applyFont="1" applyBorder="1" applyAlignment="1" applyProtection="1">
      <alignment horizontal="center" vertical="center"/>
      <protection locked="0"/>
    </xf>
    <xf numFmtId="0" fontId="14" fillId="0" borderId="39" xfId="1" applyFont="1" applyBorder="1" applyAlignment="1" applyProtection="1">
      <alignment horizontal="left" vertical="center"/>
      <protection locked="0"/>
    </xf>
    <xf numFmtId="180" fontId="12" fillId="0" borderId="0" xfId="1" applyNumberFormat="1" applyFont="1" applyAlignment="1" applyProtection="1">
      <alignment horizontal="right" vertical="center"/>
      <protection locked="0"/>
    </xf>
    <xf numFmtId="0" fontId="12" fillId="0" borderId="14" xfId="1" applyFont="1" applyBorder="1" applyAlignment="1" applyProtection="1">
      <alignment horizontal="center" vertical="center"/>
      <protection locked="0"/>
    </xf>
    <xf numFmtId="0" fontId="12" fillId="0" borderId="14" xfId="1" applyFont="1" applyBorder="1" applyAlignment="1" applyProtection="1">
      <alignment horizontal="right" vertical="center"/>
      <protection locked="0"/>
    </xf>
    <xf numFmtId="0" fontId="14" fillId="5" borderId="0" xfId="1" applyFont="1" applyFill="1" applyBorder="1" applyAlignment="1" applyProtection="1">
      <alignment horizontal="center" vertical="center"/>
      <protection locked="0"/>
    </xf>
    <xf numFmtId="0" fontId="14" fillId="5" borderId="52" xfId="1" applyFont="1" applyFill="1" applyBorder="1" applyAlignment="1" applyProtection="1">
      <alignment horizontal="center" vertical="center"/>
      <protection locked="0"/>
    </xf>
    <xf numFmtId="0" fontId="14" fillId="4" borderId="6" xfId="1" applyFont="1" applyFill="1" applyBorder="1" applyAlignment="1" applyProtection="1">
      <alignment horizontal="center" vertical="center"/>
      <protection locked="0"/>
    </xf>
    <xf numFmtId="0" fontId="14" fillId="4" borderId="6" xfId="1" applyFont="1" applyFill="1" applyBorder="1" applyAlignment="1" applyProtection="1">
      <alignment horizontal="left" vertical="center"/>
      <protection locked="0"/>
    </xf>
    <xf numFmtId="0" fontId="14" fillId="4" borderId="47" xfId="1" applyFont="1" applyFill="1" applyBorder="1" applyAlignment="1" applyProtection="1">
      <alignment horizontal="left" vertical="center"/>
      <protection locked="0"/>
    </xf>
    <xf numFmtId="0" fontId="14" fillId="5" borderId="0" xfId="1" applyFont="1" applyFill="1" applyBorder="1" applyAlignment="1" applyProtection="1">
      <alignment horizontal="left" vertical="center" justifyLastLine="1" shrinkToFit="1"/>
      <protection locked="0"/>
    </xf>
    <xf numFmtId="0" fontId="14" fillId="5" borderId="52" xfId="1" applyFont="1" applyFill="1" applyBorder="1" applyAlignment="1" applyProtection="1">
      <alignment horizontal="left" vertical="center" justifyLastLine="1" shrinkToFit="1"/>
      <protection locked="0"/>
    </xf>
    <xf numFmtId="0" fontId="14" fillId="5" borderId="0" xfId="1" applyFont="1" applyFill="1" applyBorder="1" applyAlignment="1" applyProtection="1">
      <alignment vertical="center"/>
      <protection locked="0"/>
    </xf>
    <xf numFmtId="0" fontId="14" fillId="5" borderId="52" xfId="1" applyFont="1" applyFill="1" applyBorder="1" applyAlignment="1" applyProtection="1">
      <alignment vertical="center"/>
      <protection locked="0"/>
    </xf>
    <xf numFmtId="0" fontId="14" fillId="5" borderId="0" xfId="1" applyFont="1" applyFill="1" applyBorder="1" applyAlignment="1" applyProtection="1">
      <alignment horizontal="left" vertical="center"/>
      <protection locked="0"/>
    </xf>
    <xf numFmtId="0" fontId="14" fillId="5" borderId="52" xfId="1" applyFont="1" applyFill="1" applyBorder="1" applyAlignment="1" applyProtection="1">
      <alignment horizontal="left" vertical="center"/>
      <protection locked="0"/>
    </xf>
    <xf numFmtId="0" fontId="14" fillId="0" borderId="0" xfId="1" applyFont="1" applyBorder="1" applyAlignment="1" applyProtection="1">
      <alignment vertical="center" wrapText="1"/>
      <protection locked="0"/>
    </xf>
    <xf numFmtId="0" fontId="14" fillId="0" borderId="51" xfId="1" applyFont="1" applyBorder="1" applyAlignment="1" applyProtection="1">
      <alignment horizontal="left" vertical="center"/>
      <protection locked="0"/>
    </xf>
    <xf numFmtId="0" fontId="14" fillId="0" borderId="0" xfId="1" applyFont="1" applyBorder="1" applyAlignment="1" applyProtection="1">
      <alignment horizontal="left" vertical="center"/>
      <protection locked="0"/>
    </xf>
    <xf numFmtId="0" fontId="14" fillId="0" borderId="0" xfId="1" applyFont="1" applyBorder="1" applyAlignment="1" applyProtection="1">
      <alignment vertical="center" shrinkToFit="1"/>
      <protection locked="0"/>
    </xf>
    <xf numFmtId="0" fontId="13" fillId="5" borderId="0" xfId="1" applyFont="1" applyFill="1" applyBorder="1" applyAlignment="1" applyProtection="1">
      <alignment horizontal="left" vertical="center" shrinkToFit="1"/>
      <protection locked="0"/>
    </xf>
    <xf numFmtId="0" fontId="13" fillId="5" borderId="52" xfId="1" applyFont="1" applyFill="1" applyBorder="1" applyAlignment="1" applyProtection="1">
      <alignment horizontal="left" vertical="center" shrinkToFit="1"/>
      <protection locked="0"/>
    </xf>
    <xf numFmtId="0" fontId="14" fillId="5" borderId="51" xfId="1" applyFont="1" applyFill="1" applyBorder="1" applyAlignment="1" applyProtection="1">
      <alignment horizontal="left" vertical="center"/>
      <protection locked="0"/>
    </xf>
    <xf numFmtId="0" fontId="13" fillId="0" borderId="49" xfId="1" applyFont="1" applyBorder="1" applyAlignment="1">
      <alignment horizontal="left" vertical="center" wrapText="1"/>
    </xf>
    <xf numFmtId="0" fontId="13" fillId="0" borderId="49" xfId="1" applyFont="1" applyBorder="1" applyAlignment="1">
      <alignment horizontal="left" vertical="center"/>
    </xf>
    <xf numFmtId="0" fontId="14" fillId="5" borderId="53" xfId="1" applyFont="1" applyFill="1" applyBorder="1" applyAlignment="1" applyProtection="1">
      <alignment horizontal="left" vertical="center" wrapText="1"/>
      <protection locked="0"/>
    </xf>
    <xf numFmtId="0" fontId="14" fillId="5" borderId="54" xfId="1" applyFont="1" applyFill="1" applyBorder="1" applyAlignment="1" applyProtection="1">
      <alignment horizontal="left" vertical="center" wrapText="1"/>
      <protection locked="0"/>
    </xf>
    <xf numFmtId="0" fontId="14" fillId="5" borderId="55" xfId="1" applyFont="1" applyFill="1" applyBorder="1" applyAlignment="1" applyProtection="1">
      <alignment horizontal="left" vertical="center" wrapText="1"/>
      <protection locked="0"/>
    </xf>
    <xf numFmtId="0" fontId="14" fillId="0" borderId="52" xfId="1" applyFont="1" applyBorder="1" applyAlignment="1" applyProtection="1">
      <alignment horizontal="left" vertical="center"/>
      <protection locked="0"/>
    </xf>
    <xf numFmtId="0" fontId="18" fillId="0" borderId="33" xfId="1" applyFont="1" applyBorder="1" applyAlignment="1" applyProtection="1">
      <alignment horizontal="center" vertical="center" textRotation="255"/>
      <protection locked="0"/>
    </xf>
    <xf numFmtId="0" fontId="18" fillId="0" borderId="41" xfId="1" applyFont="1" applyBorder="1" applyAlignment="1" applyProtection="1">
      <alignment horizontal="center" vertical="center" textRotation="255"/>
      <protection locked="0"/>
    </xf>
    <xf numFmtId="0" fontId="14" fillId="0" borderId="34" xfId="1" applyFont="1" applyBorder="1" applyAlignment="1" applyProtection="1">
      <alignment horizontal="center" vertical="center" wrapText="1"/>
      <protection locked="0"/>
    </xf>
    <xf numFmtId="0" fontId="14" fillId="0" borderId="42" xfId="1" applyFont="1" applyBorder="1" applyAlignment="1" applyProtection="1">
      <alignment horizontal="center" vertical="center" wrapText="1"/>
      <protection locked="0"/>
    </xf>
    <xf numFmtId="0" fontId="14" fillId="0" borderId="34" xfId="1" applyFont="1" applyBorder="1" applyAlignment="1" applyProtection="1">
      <alignment horizontal="left" vertical="center" wrapText="1"/>
      <protection locked="0"/>
    </xf>
    <xf numFmtId="0" fontId="14" fillId="0" borderId="56" xfId="1" applyFont="1" applyBorder="1" applyAlignment="1" applyProtection="1">
      <alignment horizontal="left" vertical="center" wrapText="1"/>
      <protection locked="0"/>
    </xf>
    <xf numFmtId="0" fontId="14" fillId="0" borderId="42" xfId="1" applyFont="1" applyBorder="1" applyAlignment="1" applyProtection="1">
      <alignment horizontal="left" vertical="center" wrapText="1"/>
      <protection locked="0"/>
    </xf>
    <xf numFmtId="0" fontId="14" fillId="0" borderId="57" xfId="1" applyFont="1" applyBorder="1" applyAlignment="1" applyProtection="1">
      <alignment horizontal="left" vertical="center" wrapText="1"/>
      <protection locked="0"/>
    </xf>
    <xf numFmtId="0" fontId="9" fillId="7" borderId="0" xfId="0" applyFont="1" applyFill="1" applyAlignment="1" applyProtection="1">
      <alignment horizontal="left" vertical="top" wrapText="1"/>
    </xf>
    <xf numFmtId="0" fontId="9" fillId="0" borderId="0" xfId="0" applyFont="1" applyAlignment="1">
      <alignment horizontal="center" vertical="center"/>
    </xf>
    <xf numFmtId="0" fontId="12" fillId="3" borderId="22" xfId="0" applyFont="1" applyFill="1" applyBorder="1" applyAlignment="1">
      <alignment horizontal="left" vertical="center"/>
    </xf>
    <xf numFmtId="0" fontId="12" fillId="3" borderId="23" xfId="0" applyFont="1" applyFill="1" applyBorder="1" applyAlignment="1">
      <alignment horizontal="left"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12"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12" xfId="0" applyFont="1" applyFill="1" applyBorder="1" applyAlignment="1">
      <alignment vertical="center" wrapText="1"/>
    </xf>
    <xf numFmtId="0" fontId="12" fillId="3" borderId="13" xfId="0" applyFont="1" applyFill="1" applyBorder="1" applyAlignment="1">
      <alignment vertical="center" wrapText="1"/>
    </xf>
    <xf numFmtId="0" fontId="12" fillId="3" borderId="16" xfId="0" applyFont="1" applyFill="1" applyBorder="1" applyAlignment="1">
      <alignment horizontal="center" vertical="center" textRotation="255" wrapText="1"/>
    </xf>
    <xf numFmtId="0" fontId="12" fillId="3" borderId="20" xfId="0" applyFont="1" applyFill="1" applyBorder="1" applyAlignment="1">
      <alignment horizontal="center" vertical="center" textRotation="255" wrapText="1"/>
    </xf>
  </cellXfs>
  <cellStyles count="3">
    <cellStyle name="桁区切り" xfId="2" builtinId="6"/>
    <cellStyle name="標準" xfId="0" builtinId="0"/>
    <cellStyle name="標準 2" xfId="1"/>
  </cellStyles>
  <dxfs count="1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8890</xdr:colOff>
      <xdr:row>5</xdr:row>
      <xdr:rowOff>64770</xdr:rowOff>
    </xdr:from>
    <xdr:to>
      <xdr:col>28</xdr:col>
      <xdr:colOff>180340</xdr:colOff>
      <xdr:row>35</xdr:row>
      <xdr:rowOff>30480</xdr:rowOff>
    </xdr:to>
    <xdr:sp macro="" textlink="">
      <xdr:nvSpPr>
        <xdr:cNvPr id="2" name="吹き出し: 角を丸めた四角形 1">
          <a:extLst>
            <a:ext uri="{FF2B5EF4-FFF2-40B4-BE49-F238E27FC236}">
              <a16:creationId xmlns:a16="http://schemas.microsoft.com/office/drawing/2014/main" id="{7F421688-F0B3-4FB3-AE95-6DD26CB5E64A}"/>
            </a:ext>
          </a:extLst>
        </xdr:cNvPr>
        <xdr:cNvSpPr/>
      </xdr:nvSpPr>
      <xdr:spPr>
        <a:xfrm>
          <a:off x="6828790" y="1093470"/>
          <a:ext cx="5193030" cy="5932170"/>
        </a:xfrm>
        <a:prstGeom prst="wedgeRoundRectCallout">
          <a:avLst>
            <a:gd name="adj1" fmla="val -53718"/>
            <a:gd name="adj2" fmla="val -55959"/>
            <a:gd name="adj3" fmla="val 1666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a:latin typeface="BIZ UDゴシック" panose="020B0400000000000000" pitchFamily="49" charset="-128"/>
              <a:ea typeface="BIZ UDゴシック" panose="020B0400000000000000" pitchFamily="49" charset="-128"/>
            </a:rPr>
            <a:t>郵送しております回答書の欄外右上の数字（赤枠部分）を記載してください。</a:t>
          </a:r>
        </a:p>
      </xdr:txBody>
    </xdr:sp>
    <xdr:clientData/>
  </xdr:twoCellAnchor>
  <xdr:twoCellAnchor editAs="oneCell">
    <xdr:from>
      <xdr:col>10</xdr:col>
      <xdr:colOff>47625</xdr:colOff>
      <xdr:row>8</xdr:row>
      <xdr:rowOff>133350</xdr:rowOff>
    </xdr:from>
    <xdr:to>
      <xdr:col>25</xdr:col>
      <xdr:colOff>39103</xdr:colOff>
      <xdr:row>32</xdr:row>
      <xdr:rowOff>142875</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81925" y="1733550"/>
          <a:ext cx="3410953" cy="481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44733</xdr:colOff>
      <xdr:row>16</xdr:row>
      <xdr:rowOff>70095</xdr:rowOff>
    </xdr:from>
    <xdr:to>
      <xdr:col>25</xdr:col>
      <xdr:colOff>100962</xdr:colOff>
      <xdr:row>17</xdr:row>
      <xdr:rowOff>169543</xdr:rowOff>
    </xdr:to>
    <xdr:sp macro="" textlink="">
      <xdr:nvSpPr>
        <xdr:cNvPr id="7" name="正方形/長方形 6">
          <a:extLst>
            <a:ext uri="{FF2B5EF4-FFF2-40B4-BE49-F238E27FC236}">
              <a16:creationId xmlns:a16="http://schemas.microsoft.com/office/drawing/2014/main" id="{9F1B1154-9971-48B2-B0A9-F5A9AF740B8A}"/>
            </a:ext>
          </a:extLst>
        </xdr:cNvPr>
        <xdr:cNvSpPr/>
      </xdr:nvSpPr>
      <xdr:spPr>
        <a:xfrm>
          <a:off x="10512708" y="3270495"/>
          <a:ext cx="742029" cy="299473"/>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56"/>
  <sheetViews>
    <sheetView tabSelected="1" showRuler="0" zoomScaleNormal="100" zoomScaleSheetLayoutView="100" workbookViewId="0">
      <pane xSplit="1" ySplit="2" topLeftCell="B3" activePane="bottomRight" state="frozen"/>
      <selection pane="topRight" activeCell="B1" sqref="B1"/>
      <selection pane="bottomLeft" activeCell="A3" sqref="A3"/>
      <selection pane="bottomRight" activeCell="E7" sqref="E7"/>
    </sheetView>
  </sheetViews>
  <sheetFormatPr defaultColWidth="3" defaultRowHeight="16.149999999999999" customHeight="1"/>
  <cols>
    <col min="1" max="1" width="3" style="76"/>
    <col min="2" max="2" width="3" style="5" customWidth="1"/>
    <col min="3" max="3" width="22.125" style="5" customWidth="1"/>
    <col min="4" max="4" width="26" style="77" customWidth="1"/>
    <col min="5" max="5" width="32.375" style="5" customWidth="1"/>
    <col min="6" max="13" width="3" style="1"/>
    <col min="14" max="14" width="2.875" style="1" customWidth="1"/>
    <col min="15" max="32" width="3" style="1"/>
    <col min="33" max="16384" width="3" style="5"/>
  </cols>
  <sheetData>
    <row r="1" spans="1:32" ht="16.149999999999999" customHeight="1" thickBot="1">
      <c r="A1" s="188" t="s">
        <v>136</v>
      </c>
      <c r="B1" s="188"/>
      <c r="C1" s="188"/>
      <c r="D1" s="188"/>
      <c r="E1" s="188"/>
      <c r="G1" s="2" t="s">
        <v>18</v>
      </c>
      <c r="H1" s="2"/>
      <c r="I1" s="2"/>
      <c r="J1" s="2"/>
      <c r="K1" s="3"/>
      <c r="L1" s="3"/>
      <c r="M1" s="2"/>
      <c r="N1" s="2"/>
      <c r="AF1" s="4"/>
    </row>
    <row r="2" spans="1:32" ht="16.149999999999999" customHeight="1" thickTop="1">
      <c r="A2" s="192" t="s">
        <v>99</v>
      </c>
      <c r="B2" s="192"/>
      <c r="C2" s="192"/>
      <c r="D2" s="6" t="s">
        <v>98</v>
      </c>
      <c r="E2" s="7" t="s">
        <v>100</v>
      </c>
      <c r="G2" s="146" t="s">
        <v>138</v>
      </c>
      <c r="H2" s="147"/>
      <c r="I2" s="147"/>
      <c r="J2" s="147"/>
      <c r="K2" s="147"/>
      <c r="L2" s="147"/>
      <c r="M2" s="147"/>
      <c r="N2" s="147"/>
      <c r="O2" s="147"/>
      <c r="P2" s="147"/>
      <c r="Q2" s="147"/>
      <c r="R2" s="147"/>
      <c r="S2" s="147"/>
      <c r="T2" s="147"/>
      <c r="U2" s="147"/>
      <c r="V2" s="147"/>
      <c r="W2" s="147"/>
      <c r="X2" s="147"/>
      <c r="Y2" s="147"/>
      <c r="Z2" s="147"/>
      <c r="AA2" s="147"/>
      <c r="AB2" s="147"/>
      <c r="AC2" s="147"/>
      <c r="AD2" s="8"/>
      <c r="AE2" s="9"/>
      <c r="AF2" s="4"/>
    </row>
    <row r="3" spans="1:32" ht="16.149999999999999" customHeight="1">
      <c r="A3" s="172" t="s">
        <v>111</v>
      </c>
      <c r="B3" s="155" t="s">
        <v>52</v>
      </c>
      <c r="C3" s="156"/>
      <c r="D3" s="10"/>
      <c r="E3" s="11"/>
      <c r="F3" s="4"/>
      <c r="G3" s="148"/>
      <c r="H3" s="149"/>
      <c r="I3" s="149"/>
      <c r="J3" s="149"/>
      <c r="K3" s="149"/>
      <c r="L3" s="149"/>
      <c r="M3" s="149"/>
      <c r="N3" s="149"/>
      <c r="O3" s="149"/>
      <c r="P3" s="149"/>
      <c r="Q3" s="149"/>
      <c r="R3" s="149"/>
      <c r="S3" s="149"/>
      <c r="T3" s="149"/>
      <c r="U3" s="149"/>
      <c r="V3" s="149"/>
      <c r="W3" s="149"/>
      <c r="X3" s="149"/>
      <c r="Y3" s="149"/>
      <c r="Z3" s="149"/>
      <c r="AA3" s="149"/>
      <c r="AB3" s="149"/>
      <c r="AC3" s="149"/>
      <c r="AD3" s="8"/>
      <c r="AE3" s="9"/>
      <c r="AF3" s="4"/>
    </row>
    <row r="4" spans="1:32" ht="16.149999999999999" customHeight="1" thickBot="1">
      <c r="A4" s="172"/>
      <c r="B4" s="157" t="s">
        <v>15</v>
      </c>
      <c r="C4" s="157"/>
      <c r="D4" s="12" t="s">
        <v>114</v>
      </c>
      <c r="E4" s="13"/>
      <c r="F4" s="4"/>
      <c r="G4" s="150"/>
      <c r="H4" s="151"/>
      <c r="I4" s="151"/>
      <c r="J4" s="151"/>
      <c r="K4" s="151"/>
      <c r="L4" s="151"/>
      <c r="M4" s="151"/>
      <c r="N4" s="151"/>
      <c r="O4" s="151"/>
      <c r="P4" s="151"/>
      <c r="Q4" s="151"/>
      <c r="R4" s="151"/>
      <c r="S4" s="151"/>
      <c r="T4" s="151"/>
      <c r="U4" s="151"/>
      <c r="V4" s="151"/>
      <c r="W4" s="151"/>
      <c r="X4" s="151"/>
      <c r="Y4" s="151"/>
      <c r="Z4" s="151"/>
      <c r="AA4" s="151"/>
      <c r="AB4" s="151"/>
      <c r="AC4" s="151"/>
      <c r="AD4" s="8"/>
      <c r="AE4" s="9"/>
      <c r="AF4" s="4"/>
    </row>
    <row r="5" spans="1:32" ht="16.149999999999999" customHeight="1" thickTop="1">
      <c r="A5" s="172" t="s">
        <v>101</v>
      </c>
      <c r="B5" s="155" t="s">
        <v>0</v>
      </c>
      <c r="C5" s="156"/>
      <c r="D5" s="10"/>
      <c r="E5" s="14"/>
      <c r="F5" s="4"/>
      <c r="G5" s="15"/>
      <c r="H5" s="15"/>
      <c r="I5" s="15"/>
      <c r="J5" s="15"/>
      <c r="K5" s="15"/>
      <c r="L5" s="15"/>
      <c r="M5" s="15"/>
      <c r="N5" s="15"/>
      <c r="O5" s="15"/>
      <c r="P5" s="15"/>
      <c r="Q5" s="15"/>
      <c r="R5" s="15"/>
      <c r="S5" s="15"/>
      <c r="T5" s="15"/>
      <c r="U5" s="15"/>
      <c r="V5" s="15"/>
      <c r="W5" s="15"/>
      <c r="X5" s="15"/>
      <c r="Y5" s="15"/>
      <c r="Z5" s="15"/>
      <c r="AA5" s="15"/>
      <c r="AB5" s="15"/>
      <c r="AC5" s="15"/>
      <c r="AD5" s="9"/>
      <c r="AE5" s="9"/>
      <c r="AF5" s="4"/>
    </row>
    <row r="6" spans="1:32" ht="16.149999999999999" customHeight="1">
      <c r="A6" s="172"/>
      <c r="B6" s="158" t="s">
        <v>1</v>
      </c>
      <c r="C6" s="158"/>
      <c r="D6" s="16"/>
      <c r="E6" s="17"/>
      <c r="F6" s="4"/>
      <c r="G6" s="9"/>
      <c r="H6" s="9"/>
      <c r="I6" s="9"/>
      <c r="J6" s="9"/>
      <c r="K6" s="9"/>
      <c r="L6" s="9"/>
      <c r="M6" s="9"/>
      <c r="N6" s="9"/>
      <c r="O6" s="9"/>
      <c r="P6" s="9"/>
      <c r="Q6" s="9"/>
      <c r="R6" s="9"/>
      <c r="S6" s="9"/>
      <c r="T6" s="9"/>
      <c r="U6" s="9"/>
      <c r="V6" s="9"/>
      <c r="W6" s="9"/>
      <c r="X6" s="9"/>
      <c r="Y6" s="9"/>
      <c r="Z6" s="9"/>
      <c r="AA6" s="9"/>
      <c r="AB6" s="9"/>
      <c r="AC6" s="9"/>
      <c r="AD6" s="9"/>
      <c r="AE6" s="9"/>
      <c r="AF6" s="4"/>
    </row>
    <row r="7" spans="1:32" ht="16.149999999999999" customHeight="1">
      <c r="A7" s="172"/>
      <c r="B7" s="158" t="s">
        <v>88</v>
      </c>
      <c r="C7" s="158"/>
      <c r="D7" s="16"/>
      <c r="E7" s="17"/>
      <c r="F7" s="4"/>
      <c r="G7" s="9"/>
      <c r="H7" s="9"/>
      <c r="I7" s="9"/>
      <c r="J7" s="9"/>
      <c r="K7" s="9"/>
      <c r="L7" s="9"/>
      <c r="M7" s="9"/>
      <c r="N7" s="9"/>
      <c r="O7" s="9"/>
      <c r="P7" s="9"/>
      <c r="Q7" s="9"/>
      <c r="R7" s="9"/>
      <c r="S7" s="9"/>
      <c r="T7" s="9"/>
      <c r="U7" s="9"/>
      <c r="V7" s="9"/>
      <c r="W7" s="9"/>
      <c r="X7" s="9"/>
      <c r="Y7" s="9"/>
      <c r="Z7" s="9"/>
      <c r="AA7" s="9"/>
      <c r="AB7" s="9"/>
      <c r="AC7" s="9"/>
      <c r="AD7" s="9"/>
      <c r="AE7" s="9"/>
      <c r="AF7" s="4"/>
    </row>
    <row r="8" spans="1:32" ht="16.149999999999999" customHeight="1">
      <c r="A8" s="172"/>
      <c r="B8" s="193" t="s">
        <v>2</v>
      </c>
      <c r="C8" s="194"/>
      <c r="D8" s="18"/>
      <c r="E8" s="19"/>
      <c r="F8" s="4"/>
      <c r="G8" s="9"/>
      <c r="H8" s="9"/>
      <c r="I8" s="9"/>
      <c r="J8" s="9"/>
      <c r="K8" s="9"/>
      <c r="L8" s="9"/>
      <c r="M8" s="9"/>
      <c r="N8" s="9"/>
      <c r="O8" s="9"/>
      <c r="P8" s="9"/>
      <c r="Q8" s="9"/>
      <c r="R8" s="9"/>
      <c r="S8" s="9"/>
      <c r="T8" s="9"/>
      <c r="U8" s="9"/>
      <c r="V8" s="9"/>
      <c r="W8" s="9"/>
      <c r="X8" s="9"/>
      <c r="Y8" s="9"/>
      <c r="Z8" s="9"/>
      <c r="AA8" s="9"/>
      <c r="AB8" s="9"/>
      <c r="AC8" s="9"/>
      <c r="AD8" s="9"/>
      <c r="AE8" s="9"/>
      <c r="AF8" s="4"/>
    </row>
    <row r="9" spans="1:32" ht="16.149999999999999" customHeight="1">
      <c r="A9" s="189" t="s">
        <v>102</v>
      </c>
      <c r="B9" s="155" t="s">
        <v>3</v>
      </c>
      <c r="C9" s="156"/>
      <c r="D9" s="10"/>
      <c r="E9" s="14"/>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row>
    <row r="10" spans="1:32" ht="16.149999999999999" customHeight="1">
      <c r="A10" s="190"/>
      <c r="B10" s="160" t="s">
        <v>19</v>
      </c>
      <c r="C10" s="160"/>
      <c r="D10" s="16" t="s">
        <v>112</v>
      </c>
      <c r="E10" s="20"/>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row>
    <row r="11" spans="1:32" ht="16.149999999999999" customHeight="1">
      <c r="A11" s="190"/>
      <c r="B11" s="158" t="s">
        <v>20</v>
      </c>
      <c r="C11" s="158"/>
      <c r="D11" s="16" t="s">
        <v>112</v>
      </c>
      <c r="E11" s="21"/>
    </row>
    <row r="12" spans="1:32" ht="16.149999999999999" customHeight="1">
      <c r="A12" s="190"/>
      <c r="B12" s="158" t="s">
        <v>96</v>
      </c>
      <c r="C12" s="158"/>
      <c r="D12" s="16"/>
      <c r="E12" s="22"/>
    </row>
    <row r="13" spans="1:32" ht="16.149999999999999" customHeight="1">
      <c r="A13" s="190"/>
      <c r="B13" s="158" t="s">
        <v>115</v>
      </c>
      <c r="C13" s="158"/>
      <c r="D13" s="16" t="s">
        <v>116</v>
      </c>
      <c r="E13" s="23"/>
    </row>
    <row r="14" spans="1:32" ht="16.149999999999999" customHeight="1">
      <c r="A14" s="191"/>
      <c r="B14" s="193" t="s">
        <v>139</v>
      </c>
      <c r="C14" s="194"/>
      <c r="D14" s="18"/>
      <c r="E14" s="24"/>
    </row>
    <row r="15" spans="1:32" ht="16.149999999999999" customHeight="1">
      <c r="A15" s="172" t="s">
        <v>103</v>
      </c>
      <c r="B15" s="155" t="s">
        <v>107</v>
      </c>
      <c r="C15" s="156"/>
      <c r="D15" s="10"/>
      <c r="E15" s="25"/>
    </row>
    <row r="16" spans="1:32" ht="16.149999999999999" customHeight="1">
      <c r="A16" s="172"/>
      <c r="B16" s="159" t="s">
        <v>106</v>
      </c>
      <c r="C16" s="158"/>
      <c r="D16" s="16" t="s">
        <v>113</v>
      </c>
      <c r="E16" s="25"/>
    </row>
    <row r="17" spans="1:32" ht="16.149999999999999" customHeight="1">
      <c r="A17" s="172"/>
      <c r="B17" s="26"/>
      <c r="C17" s="27" t="s">
        <v>134</v>
      </c>
      <c r="D17" s="28" t="s">
        <v>133</v>
      </c>
      <c r="E17" s="29"/>
    </row>
    <row r="18" spans="1:32" ht="16.149999999999999" customHeight="1">
      <c r="A18" s="172"/>
      <c r="B18" s="159" t="s">
        <v>94</v>
      </c>
      <c r="C18" s="159"/>
      <c r="D18" s="28" t="s">
        <v>108</v>
      </c>
      <c r="E18" s="30"/>
    </row>
    <row r="19" spans="1:32" ht="16.149999999999999" customHeight="1">
      <c r="A19" s="172"/>
      <c r="B19" s="31" t="s">
        <v>90</v>
      </c>
      <c r="C19" s="31"/>
      <c r="D19" s="31"/>
      <c r="E19" s="31"/>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row>
    <row r="20" spans="1:32" ht="16.149999999999999" customHeight="1">
      <c r="A20" s="172"/>
      <c r="B20" s="152"/>
      <c r="C20" s="31" t="s">
        <v>93</v>
      </c>
      <c r="D20" s="10" t="s">
        <v>119</v>
      </c>
      <c r="E20" s="33"/>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row>
    <row r="21" spans="1:32" ht="16.149999999999999" customHeight="1">
      <c r="A21" s="172"/>
      <c r="B21" s="153"/>
      <c r="C21" s="34" t="s">
        <v>92</v>
      </c>
      <c r="D21" s="35" t="s">
        <v>118</v>
      </c>
      <c r="E21" s="36"/>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row>
    <row r="22" spans="1:32" ht="16.149999999999999" customHeight="1">
      <c r="A22" s="172"/>
      <c r="B22" s="153"/>
      <c r="C22" s="34" t="s">
        <v>126</v>
      </c>
      <c r="D22" s="35" t="s">
        <v>127</v>
      </c>
      <c r="E22" s="36"/>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row>
    <row r="23" spans="1:32" ht="16.149999999999999" customHeight="1">
      <c r="A23" s="172"/>
      <c r="B23" s="153"/>
      <c r="C23" s="34" t="s">
        <v>91</v>
      </c>
      <c r="D23" s="35"/>
      <c r="E23" s="37"/>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row>
    <row r="24" spans="1:32" ht="16.149999999999999" customHeight="1" thickBot="1">
      <c r="A24" s="172"/>
      <c r="B24" s="154"/>
      <c r="C24" s="38" t="s">
        <v>83</v>
      </c>
      <c r="D24" s="39" t="s">
        <v>117</v>
      </c>
      <c r="E24" s="40"/>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row>
    <row r="25" spans="1:32" ht="16.149999999999999" customHeight="1" thickTop="1">
      <c r="A25" s="173" t="s">
        <v>104</v>
      </c>
      <c r="B25" s="163" t="s">
        <v>130</v>
      </c>
      <c r="C25" s="164"/>
      <c r="D25" s="41" t="s">
        <v>109</v>
      </c>
      <c r="E25" s="42"/>
    </row>
    <row r="26" spans="1:32" ht="16.149999999999999" customHeight="1">
      <c r="A26" s="173"/>
      <c r="B26" s="161" t="s">
        <v>21</v>
      </c>
      <c r="C26" s="162"/>
      <c r="D26" s="43" t="s">
        <v>120</v>
      </c>
      <c r="E26" s="44"/>
    </row>
    <row r="27" spans="1:32" ht="16.149999999999999" customHeight="1">
      <c r="A27" s="173"/>
      <c r="B27" s="167" t="s">
        <v>95</v>
      </c>
      <c r="C27" s="45" t="s">
        <v>22</v>
      </c>
      <c r="D27" s="46" t="s">
        <v>121</v>
      </c>
      <c r="E27" s="44"/>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row>
    <row r="28" spans="1:32" ht="16.149999999999999" customHeight="1">
      <c r="A28" s="173"/>
      <c r="B28" s="168"/>
      <c r="C28" s="47" t="s">
        <v>23</v>
      </c>
      <c r="D28" s="48" t="s">
        <v>121</v>
      </c>
      <c r="E28" s="49"/>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row>
    <row r="29" spans="1:32" ht="16.149999999999999" customHeight="1">
      <c r="A29" s="173"/>
      <c r="B29" s="168"/>
      <c r="C29" s="47" t="s">
        <v>140</v>
      </c>
      <c r="D29" s="51" t="s">
        <v>120</v>
      </c>
      <c r="E29" s="52"/>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row>
    <row r="30" spans="1:32" ht="16.149999999999999" customHeight="1">
      <c r="A30" s="173"/>
      <c r="B30" s="168"/>
      <c r="C30" s="53" t="s">
        <v>16</v>
      </c>
      <c r="D30" s="48" t="s">
        <v>120</v>
      </c>
      <c r="E30" s="49"/>
    </row>
    <row r="31" spans="1:32" ht="16.149999999999999" customHeight="1" thickBot="1">
      <c r="A31" s="173"/>
      <c r="B31" s="165" t="s">
        <v>28</v>
      </c>
      <c r="C31" s="166"/>
      <c r="D31" s="54" t="s">
        <v>110</v>
      </c>
      <c r="E31" s="55" t="str">
        <f>IF(E26="","",E26-E27-E28-E29-E30)</f>
        <v/>
      </c>
    </row>
    <row r="32" spans="1:32" ht="16.149999999999999" customHeight="1" thickTop="1">
      <c r="A32" s="173"/>
      <c r="B32" s="163" t="s">
        <v>131</v>
      </c>
      <c r="C32" s="164"/>
      <c r="D32" s="56" t="s">
        <v>110</v>
      </c>
      <c r="E32" s="57" t="str">
        <f>IF(E25="","",IF(E25=1,12,E25-1))</f>
        <v/>
      </c>
    </row>
    <row r="33" spans="1:5" ht="16.149999999999999" customHeight="1">
      <c r="A33" s="173"/>
      <c r="B33" s="161" t="s">
        <v>21</v>
      </c>
      <c r="C33" s="162"/>
      <c r="D33" s="43" t="s">
        <v>120</v>
      </c>
      <c r="E33" s="44"/>
    </row>
    <row r="34" spans="1:5" ht="16.149999999999999" customHeight="1">
      <c r="A34" s="173"/>
      <c r="B34" s="167" t="s">
        <v>95</v>
      </c>
      <c r="C34" s="45" t="s">
        <v>22</v>
      </c>
      <c r="D34" s="46" t="s">
        <v>121</v>
      </c>
      <c r="E34" s="44"/>
    </row>
    <row r="35" spans="1:5" ht="16.149999999999999" customHeight="1">
      <c r="A35" s="173"/>
      <c r="B35" s="168"/>
      <c r="C35" s="47" t="s">
        <v>23</v>
      </c>
      <c r="D35" s="48" t="s">
        <v>121</v>
      </c>
      <c r="E35" s="49"/>
    </row>
    <row r="36" spans="1:5" ht="16.149999999999999" customHeight="1">
      <c r="A36" s="173"/>
      <c r="B36" s="168"/>
      <c r="C36" s="47" t="s">
        <v>140</v>
      </c>
      <c r="D36" s="51" t="s">
        <v>120</v>
      </c>
      <c r="E36" s="52"/>
    </row>
    <row r="37" spans="1:5" ht="16.149999999999999" customHeight="1">
      <c r="A37" s="173"/>
      <c r="B37" s="168"/>
      <c r="C37" s="53" t="s">
        <v>16</v>
      </c>
      <c r="D37" s="48" t="s">
        <v>120</v>
      </c>
      <c r="E37" s="49"/>
    </row>
    <row r="38" spans="1:5" ht="16.149999999999999" customHeight="1" thickBot="1">
      <c r="A38" s="173"/>
      <c r="B38" s="186" t="s">
        <v>28</v>
      </c>
      <c r="C38" s="187"/>
      <c r="D38" s="58" t="s">
        <v>110</v>
      </c>
      <c r="E38" s="55" t="str">
        <f>IF(E33="","",E33-E34-E35-E36-E37)</f>
        <v/>
      </c>
    </row>
    <row r="39" spans="1:5" ht="16.149999999999999" customHeight="1" thickTop="1">
      <c r="A39" s="173"/>
      <c r="B39" s="163" t="s">
        <v>132</v>
      </c>
      <c r="C39" s="164"/>
      <c r="D39" s="56" t="s">
        <v>110</v>
      </c>
      <c r="E39" s="57" t="str">
        <f>IF(E25="","",IF(E25=2,12,E32-1))</f>
        <v/>
      </c>
    </row>
    <row r="40" spans="1:5" ht="16.149999999999999" customHeight="1">
      <c r="A40" s="173"/>
      <c r="B40" s="161" t="s">
        <v>21</v>
      </c>
      <c r="C40" s="162"/>
      <c r="D40" s="43" t="s">
        <v>120</v>
      </c>
      <c r="E40" s="44"/>
    </row>
    <row r="41" spans="1:5" ht="16.149999999999999" customHeight="1">
      <c r="A41" s="173"/>
      <c r="B41" s="167" t="s">
        <v>95</v>
      </c>
      <c r="C41" s="45" t="s">
        <v>22</v>
      </c>
      <c r="D41" s="46" t="s">
        <v>121</v>
      </c>
      <c r="E41" s="44"/>
    </row>
    <row r="42" spans="1:5" ht="16.149999999999999" customHeight="1">
      <c r="A42" s="173"/>
      <c r="B42" s="168"/>
      <c r="C42" s="47" t="s">
        <v>23</v>
      </c>
      <c r="D42" s="48" t="s">
        <v>121</v>
      </c>
      <c r="E42" s="49"/>
    </row>
    <row r="43" spans="1:5" ht="16.149999999999999" customHeight="1">
      <c r="A43" s="173"/>
      <c r="B43" s="168"/>
      <c r="C43" s="47" t="s">
        <v>140</v>
      </c>
      <c r="D43" s="51" t="s">
        <v>120</v>
      </c>
      <c r="E43" s="52"/>
    </row>
    <row r="44" spans="1:5" ht="16.149999999999999" customHeight="1">
      <c r="A44" s="173"/>
      <c r="B44" s="168"/>
      <c r="C44" s="53" t="s">
        <v>16</v>
      </c>
      <c r="D44" s="48" t="s">
        <v>120</v>
      </c>
      <c r="E44" s="49"/>
    </row>
    <row r="45" spans="1:5" s="1" customFormat="1" ht="16.149999999999999" customHeight="1" thickBot="1">
      <c r="A45" s="173"/>
      <c r="B45" s="178" t="s">
        <v>28</v>
      </c>
      <c r="C45" s="179"/>
      <c r="D45" s="59" t="s">
        <v>110</v>
      </c>
      <c r="E45" s="60" t="str">
        <f>IF(E40="","",E40-E41-E42-E43-E44)</f>
        <v/>
      </c>
    </row>
    <row r="46" spans="1:5" s="1" customFormat="1" ht="16.149999999999999" customHeight="1" thickTop="1">
      <c r="A46" s="173"/>
      <c r="B46" s="180" t="s">
        <v>24</v>
      </c>
      <c r="C46" s="181"/>
      <c r="D46" s="61" t="s">
        <v>124</v>
      </c>
      <c r="E46" s="62"/>
    </row>
    <row r="47" spans="1:5" s="1" customFormat="1" ht="16.149999999999999" customHeight="1" thickBot="1">
      <c r="A47" s="173"/>
      <c r="B47" s="182" t="s">
        <v>26</v>
      </c>
      <c r="C47" s="183"/>
      <c r="D47" s="63" t="s">
        <v>121</v>
      </c>
      <c r="E47" s="64"/>
    </row>
    <row r="48" spans="1:5" s="1" customFormat="1" ht="16.149999999999999" customHeight="1" thickTop="1">
      <c r="A48" s="173"/>
      <c r="B48" s="184" t="s">
        <v>25</v>
      </c>
      <c r="C48" s="185"/>
      <c r="D48" s="65" t="s">
        <v>124</v>
      </c>
      <c r="E48" s="66"/>
    </row>
    <row r="49" spans="1:5" s="1" customFormat="1" ht="16.149999999999999" customHeight="1" thickBot="1">
      <c r="A49" s="173"/>
      <c r="B49" s="176" t="s">
        <v>27</v>
      </c>
      <c r="C49" s="177"/>
      <c r="D49" s="67" t="s">
        <v>121</v>
      </c>
      <c r="E49" s="68"/>
    </row>
    <row r="50" spans="1:5" s="1" customFormat="1" ht="16.149999999999999" customHeight="1" thickTop="1">
      <c r="A50" s="172" t="s">
        <v>105</v>
      </c>
      <c r="B50" s="169" t="s">
        <v>17</v>
      </c>
      <c r="C50" s="170"/>
      <c r="D50" s="69" t="s">
        <v>122</v>
      </c>
      <c r="E50" s="70"/>
    </row>
    <row r="51" spans="1:5" s="1" customFormat="1" ht="16.149999999999999" customHeight="1">
      <c r="A51" s="172"/>
      <c r="B51" s="171" t="s">
        <v>53</v>
      </c>
      <c r="C51" s="171"/>
      <c r="D51" s="12" t="s">
        <v>123</v>
      </c>
      <c r="E51" s="71"/>
    </row>
    <row r="52" spans="1:5" s="1" customFormat="1" ht="42" customHeight="1">
      <c r="A52" s="153" t="s">
        <v>97</v>
      </c>
      <c r="B52" s="174"/>
      <c r="C52" s="175"/>
      <c r="D52" s="72" t="s">
        <v>125</v>
      </c>
      <c r="E52" s="73"/>
    </row>
    <row r="53" spans="1:5" s="1" customFormat="1" ht="16.149999999999999" customHeight="1">
      <c r="A53" s="74"/>
      <c r="D53" s="75"/>
    </row>
    <row r="54" spans="1:5" s="1" customFormat="1" ht="16.149999999999999" customHeight="1">
      <c r="A54" s="74"/>
      <c r="D54" s="75"/>
    </row>
    <row r="55" spans="1:5" s="1" customFormat="1" ht="16.149999999999999" customHeight="1">
      <c r="A55" s="74"/>
      <c r="D55" s="75"/>
    </row>
    <row r="56" spans="1:5" s="1" customFormat="1" ht="16.149999999999999" customHeight="1">
      <c r="A56" s="74"/>
      <c r="D56" s="75"/>
    </row>
  </sheetData>
  <sheetProtection algorithmName="SHA-512" hashValue="5HWQzwDq7B32L11oSnx79E6coxXrLF+fQgiIlPBhU50Cjh+bfE9hxZUcFbe0lVe9f8qp+/oQa8o/RAgghgZbgw==" saltValue="9fCbMdDdnCyKqXdayYDVdg==" spinCount="100000" sheet="1" selectLockedCells="1"/>
  <mergeCells count="47">
    <mergeCell ref="A1:E1"/>
    <mergeCell ref="A9:A14"/>
    <mergeCell ref="A3:A4"/>
    <mergeCell ref="A5:A8"/>
    <mergeCell ref="A2:C2"/>
    <mergeCell ref="B12:C12"/>
    <mergeCell ref="B14:C14"/>
    <mergeCell ref="B8:C8"/>
    <mergeCell ref="B11:C11"/>
    <mergeCell ref="B13:C13"/>
    <mergeCell ref="B50:C50"/>
    <mergeCell ref="B51:C51"/>
    <mergeCell ref="A15:A24"/>
    <mergeCell ref="A25:A49"/>
    <mergeCell ref="A52:C52"/>
    <mergeCell ref="A50:A51"/>
    <mergeCell ref="B49:C49"/>
    <mergeCell ref="B41:B44"/>
    <mergeCell ref="B45:C45"/>
    <mergeCell ref="B46:C46"/>
    <mergeCell ref="B47:C47"/>
    <mergeCell ref="B48:C48"/>
    <mergeCell ref="B33:C33"/>
    <mergeCell ref="B34:B37"/>
    <mergeCell ref="B38:C38"/>
    <mergeCell ref="B39:C39"/>
    <mergeCell ref="B40:C40"/>
    <mergeCell ref="B25:C25"/>
    <mergeCell ref="B26:C26"/>
    <mergeCell ref="B31:C31"/>
    <mergeCell ref="B27:B30"/>
    <mergeCell ref="B32:C32"/>
    <mergeCell ref="G9:AF10"/>
    <mergeCell ref="G29:AF29"/>
    <mergeCell ref="G27:AF27"/>
    <mergeCell ref="G2:AC4"/>
    <mergeCell ref="B20:B24"/>
    <mergeCell ref="B3:C3"/>
    <mergeCell ref="B4:C4"/>
    <mergeCell ref="B5:C5"/>
    <mergeCell ref="B6:C6"/>
    <mergeCell ref="B7:C7"/>
    <mergeCell ref="B15:C15"/>
    <mergeCell ref="B16:C16"/>
    <mergeCell ref="B18:C18"/>
    <mergeCell ref="B9:C9"/>
    <mergeCell ref="B10:C10"/>
  </mergeCells>
  <phoneticPr fontId="1"/>
  <conditionalFormatting sqref="E30">
    <cfRule type="expression" dxfId="13" priority="31">
      <formula>#REF!=""</formula>
    </cfRule>
  </conditionalFormatting>
  <conditionalFormatting sqref="E28">
    <cfRule type="expression" dxfId="12" priority="32">
      <formula>#REF!=""</formula>
    </cfRule>
  </conditionalFormatting>
  <conditionalFormatting sqref="E27">
    <cfRule type="expression" dxfId="11" priority="33">
      <formula>#REF!=""</formula>
    </cfRule>
  </conditionalFormatting>
  <conditionalFormatting sqref="E26 E31 E37:E38 E33:E35 E44:E45 E40:E42 E47 E49">
    <cfRule type="expression" dxfId="10" priority="15">
      <formula>#REF!=""</formula>
    </cfRule>
  </conditionalFormatting>
  <conditionalFormatting sqref="E29">
    <cfRule type="expression" dxfId="9" priority="6">
      <formula>#REF!=""</formula>
    </cfRule>
  </conditionalFormatting>
  <conditionalFormatting sqref="E43">
    <cfRule type="expression" dxfId="8" priority="10">
      <formula>#REF!=""</formula>
    </cfRule>
  </conditionalFormatting>
  <conditionalFormatting sqref="E46 B47 D47">
    <cfRule type="expression" dxfId="7" priority="8">
      <formula>#REF!=""</formula>
    </cfRule>
  </conditionalFormatting>
  <conditionalFormatting sqref="E48 B49 D49">
    <cfRule type="expression" dxfId="6" priority="4">
      <formula>#REF!=""</formula>
    </cfRule>
  </conditionalFormatting>
  <dataValidations xWindow="904" yWindow="734" count="11">
    <dataValidation allowBlank="1" showInputMessage="1" showErrorMessage="1" prompt="末日の場合は「末」と入力してください。" sqref="E15:E16"/>
    <dataValidation allowBlank="1" showInputMessage="1" showErrorMessage="1" prompt="照会書の右上（欄外）に記載された数字を記入してください。" sqref="E4"/>
    <dataValidation type="list" allowBlank="1" showInputMessage="1" prompt="照会書と異なる場合は直接入力してください。" sqref="E10">
      <formula1>"照会書に同じ"</formula1>
    </dataValidation>
    <dataValidation type="list" allowBlank="1" showInputMessage="1" prompt="照会書と異なる場合は、直接入力してください。" sqref="E11">
      <formula1>"照会書に同じ"</formula1>
    </dataValidation>
    <dataValidation type="list" operator="greaterThanOrEqual" allowBlank="1" showInputMessage="1" showErrorMessage="1" sqref="E13">
      <formula1>"0,1,2,3,4,5,6,不明,7人以上"</formula1>
    </dataValidation>
    <dataValidation type="list" allowBlank="1" showInputMessage="1" showErrorMessage="1" prompt="その他を選択した場合は、その内容を「５．その他　・備考欄」に記載してください。" sqref="E18">
      <formula1>"口座振込,現金渡し,その他"</formula1>
    </dataValidation>
    <dataValidation type="list" allowBlank="1" showInputMessage="1" prompt="本人以外の場合は、名義人名を記載してください。" sqref="E24">
      <formula1>"本人"</formula1>
    </dataValidation>
    <dataValidation allowBlank="1" sqref="E12"/>
    <dataValidation operator="greaterThanOrEqual" allowBlank="1" showInputMessage="1" showErrorMessage="1" sqref="E14"/>
    <dataValidation type="list" allowBlank="1" showInputMessage="1" sqref="E22">
      <formula1>"普通,当座,貯蓄"</formula1>
    </dataValidation>
    <dataValidation type="list" allowBlank="1" showErrorMessage="1" sqref="E17">
      <formula1>"前営業日,翌営業日"</formula1>
    </dataValidation>
  </dataValidations>
  <printOptions horizontalCentered="1"/>
  <pageMargins left="0.59055118110236227" right="0.59055118110236227" top="0.78740157480314965" bottom="0.19685039370078741" header="0.31496062992125984" footer="0.31496062992125984"/>
  <pageSetup paperSize="8" scale="81"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0"/>
  <sheetViews>
    <sheetView view="pageBreakPreview" zoomScale="115" zoomScaleNormal="100" zoomScaleSheetLayoutView="115" workbookViewId="0">
      <selection activeCell="AD9" sqref="AD9"/>
    </sheetView>
  </sheetViews>
  <sheetFormatPr defaultColWidth="8.25" defaultRowHeight="16.5" customHeight="1"/>
  <cols>
    <col min="1" max="1" width="1.75" style="87" customWidth="1"/>
    <col min="2" max="27" width="3.25" style="87" customWidth="1"/>
    <col min="28" max="28" width="1.5" style="87" customWidth="1"/>
    <col min="29" max="256" width="8.25" style="87"/>
    <col min="257" max="257" width="1.75" style="87" customWidth="1"/>
    <col min="258" max="283" width="3.25" style="87" customWidth="1"/>
    <col min="284" max="284" width="1.5" style="87" customWidth="1"/>
    <col min="285" max="512" width="8.25" style="87"/>
    <col min="513" max="513" width="1.75" style="87" customWidth="1"/>
    <col min="514" max="539" width="3.25" style="87" customWidth="1"/>
    <col min="540" max="540" width="1.5" style="87" customWidth="1"/>
    <col min="541" max="768" width="8.25" style="87"/>
    <col min="769" max="769" width="1.75" style="87" customWidth="1"/>
    <col min="770" max="795" width="3.25" style="87" customWidth="1"/>
    <col min="796" max="796" width="1.5" style="87" customWidth="1"/>
    <col min="797" max="1024" width="8.25" style="87"/>
    <col min="1025" max="1025" width="1.75" style="87" customWidth="1"/>
    <col min="1026" max="1051" width="3.25" style="87" customWidth="1"/>
    <col min="1052" max="1052" width="1.5" style="87" customWidth="1"/>
    <col min="1053" max="1280" width="8.25" style="87"/>
    <col min="1281" max="1281" width="1.75" style="87" customWidth="1"/>
    <col min="1282" max="1307" width="3.25" style="87" customWidth="1"/>
    <col min="1308" max="1308" width="1.5" style="87" customWidth="1"/>
    <col min="1309" max="1536" width="8.25" style="87"/>
    <col min="1537" max="1537" width="1.75" style="87" customWidth="1"/>
    <col min="1538" max="1563" width="3.25" style="87" customWidth="1"/>
    <col min="1564" max="1564" width="1.5" style="87" customWidth="1"/>
    <col min="1565" max="1792" width="8.25" style="87"/>
    <col min="1793" max="1793" width="1.75" style="87" customWidth="1"/>
    <col min="1794" max="1819" width="3.25" style="87" customWidth="1"/>
    <col min="1820" max="1820" width="1.5" style="87" customWidth="1"/>
    <col min="1821" max="2048" width="8.25" style="87"/>
    <col min="2049" max="2049" width="1.75" style="87" customWidth="1"/>
    <col min="2050" max="2075" width="3.25" style="87" customWidth="1"/>
    <col min="2076" max="2076" width="1.5" style="87" customWidth="1"/>
    <col min="2077" max="2304" width="8.25" style="87"/>
    <col min="2305" max="2305" width="1.75" style="87" customWidth="1"/>
    <col min="2306" max="2331" width="3.25" style="87" customWidth="1"/>
    <col min="2332" max="2332" width="1.5" style="87" customWidth="1"/>
    <col min="2333" max="2560" width="8.25" style="87"/>
    <col min="2561" max="2561" width="1.75" style="87" customWidth="1"/>
    <col min="2562" max="2587" width="3.25" style="87" customWidth="1"/>
    <col min="2588" max="2588" width="1.5" style="87" customWidth="1"/>
    <col min="2589" max="2816" width="8.25" style="87"/>
    <col min="2817" max="2817" width="1.75" style="87" customWidth="1"/>
    <col min="2818" max="2843" width="3.25" style="87" customWidth="1"/>
    <col min="2844" max="2844" width="1.5" style="87" customWidth="1"/>
    <col min="2845" max="3072" width="8.25" style="87"/>
    <col min="3073" max="3073" width="1.75" style="87" customWidth="1"/>
    <col min="3074" max="3099" width="3.25" style="87" customWidth="1"/>
    <col min="3100" max="3100" width="1.5" style="87" customWidth="1"/>
    <col min="3101" max="3328" width="8.25" style="87"/>
    <col min="3329" max="3329" width="1.75" style="87" customWidth="1"/>
    <col min="3330" max="3355" width="3.25" style="87" customWidth="1"/>
    <col min="3356" max="3356" width="1.5" style="87" customWidth="1"/>
    <col min="3357" max="3584" width="8.25" style="87"/>
    <col min="3585" max="3585" width="1.75" style="87" customWidth="1"/>
    <col min="3586" max="3611" width="3.25" style="87" customWidth="1"/>
    <col min="3612" max="3612" width="1.5" style="87" customWidth="1"/>
    <col min="3613" max="3840" width="8.25" style="87"/>
    <col min="3841" max="3841" width="1.75" style="87" customWidth="1"/>
    <col min="3842" max="3867" width="3.25" style="87" customWidth="1"/>
    <col min="3868" max="3868" width="1.5" style="87" customWidth="1"/>
    <col min="3869" max="4096" width="8.25" style="87"/>
    <col min="4097" max="4097" width="1.75" style="87" customWidth="1"/>
    <col min="4098" max="4123" width="3.25" style="87" customWidth="1"/>
    <col min="4124" max="4124" width="1.5" style="87" customWidth="1"/>
    <col min="4125" max="4352" width="8.25" style="87"/>
    <col min="4353" max="4353" width="1.75" style="87" customWidth="1"/>
    <col min="4354" max="4379" width="3.25" style="87" customWidth="1"/>
    <col min="4380" max="4380" width="1.5" style="87" customWidth="1"/>
    <col min="4381" max="4608" width="8.25" style="87"/>
    <col min="4609" max="4609" width="1.75" style="87" customWidth="1"/>
    <col min="4610" max="4635" width="3.25" style="87" customWidth="1"/>
    <col min="4636" max="4636" width="1.5" style="87" customWidth="1"/>
    <col min="4637" max="4864" width="8.25" style="87"/>
    <col min="4865" max="4865" width="1.75" style="87" customWidth="1"/>
    <col min="4866" max="4891" width="3.25" style="87" customWidth="1"/>
    <col min="4892" max="4892" width="1.5" style="87" customWidth="1"/>
    <col min="4893" max="5120" width="8.25" style="87"/>
    <col min="5121" max="5121" width="1.75" style="87" customWidth="1"/>
    <col min="5122" max="5147" width="3.25" style="87" customWidth="1"/>
    <col min="5148" max="5148" width="1.5" style="87" customWidth="1"/>
    <col min="5149" max="5376" width="8.25" style="87"/>
    <col min="5377" max="5377" width="1.75" style="87" customWidth="1"/>
    <col min="5378" max="5403" width="3.25" style="87" customWidth="1"/>
    <col min="5404" max="5404" width="1.5" style="87" customWidth="1"/>
    <col min="5405" max="5632" width="8.25" style="87"/>
    <col min="5633" max="5633" width="1.75" style="87" customWidth="1"/>
    <col min="5634" max="5659" width="3.25" style="87" customWidth="1"/>
    <col min="5660" max="5660" width="1.5" style="87" customWidth="1"/>
    <col min="5661" max="5888" width="8.25" style="87"/>
    <col min="5889" max="5889" width="1.75" style="87" customWidth="1"/>
    <col min="5890" max="5915" width="3.25" style="87" customWidth="1"/>
    <col min="5916" max="5916" width="1.5" style="87" customWidth="1"/>
    <col min="5917" max="6144" width="8.25" style="87"/>
    <col min="6145" max="6145" width="1.75" style="87" customWidth="1"/>
    <col min="6146" max="6171" width="3.25" style="87" customWidth="1"/>
    <col min="6172" max="6172" width="1.5" style="87" customWidth="1"/>
    <col min="6173" max="6400" width="8.25" style="87"/>
    <col min="6401" max="6401" width="1.75" style="87" customWidth="1"/>
    <col min="6402" max="6427" width="3.25" style="87" customWidth="1"/>
    <col min="6428" max="6428" width="1.5" style="87" customWidth="1"/>
    <col min="6429" max="6656" width="8.25" style="87"/>
    <col min="6657" max="6657" width="1.75" style="87" customWidth="1"/>
    <col min="6658" max="6683" width="3.25" style="87" customWidth="1"/>
    <col min="6684" max="6684" width="1.5" style="87" customWidth="1"/>
    <col min="6685" max="6912" width="8.25" style="87"/>
    <col min="6913" max="6913" width="1.75" style="87" customWidth="1"/>
    <col min="6914" max="6939" width="3.25" style="87" customWidth="1"/>
    <col min="6940" max="6940" width="1.5" style="87" customWidth="1"/>
    <col min="6941" max="7168" width="8.25" style="87"/>
    <col min="7169" max="7169" width="1.75" style="87" customWidth="1"/>
    <col min="7170" max="7195" width="3.25" style="87" customWidth="1"/>
    <col min="7196" max="7196" width="1.5" style="87" customWidth="1"/>
    <col min="7197" max="7424" width="8.25" style="87"/>
    <col min="7425" max="7425" width="1.75" style="87" customWidth="1"/>
    <col min="7426" max="7451" width="3.25" style="87" customWidth="1"/>
    <col min="7452" max="7452" width="1.5" style="87" customWidth="1"/>
    <col min="7453" max="7680" width="8.25" style="87"/>
    <col min="7681" max="7681" width="1.75" style="87" customWidth="1"/>
    <col min="7682" max="7707" width="3.25" style="87" customWidth="1"/>
    <col min="7708" max="7708" width="1.5" style="87" customWidth="1"/>
    <col min="7709" max="7936" width="8.25" style="87"/>
    <col min="7937" max="7937" width="1.75" style="87" customWidth="1"/>
    <col min="7938" max="7963" width="3.25" style="87" customWidth="1"/>
    <col min="7964" max="7964" width="1.5" style="87" customWidth="1"/>
    <col min="7965" max="8192" width="8.25" style="87"/>
    <col min="8193" max="8193" width="1.75" style="87" customWidth="1"/>
    <col min="8194" max="8219" width="3.25" style="87" customWidth="1"/>
    <col min="8220" max="8220" width="1.5" style="87" customWidth="1"/>
    <col min="8221" max="8448" width="8.25" style="87"/>
    <col min="8449" max="8449" width="1.75" style="87" customWidth="1"/>
    <col min="8450" max="8475" width="3.25" style="87" customWidth="1"/>
    <col min="8476" max="8476" width="1.5" style="87" customWidth="1"/>
    <col min="8477" max="8704" width="8.25" style="87"/>
    <col min="8705" max="8705" width="1.75" style="87" customWidth="1"/>
    <col min="8706" max="8731" width="3.25" style="87" customWidth="1"/>
    <col min="8732" max="8732" width="1.5" style="87" customWidth="1"/>
    <col min="8733" max="8960" width="8.25" style="87"/>
    <col min="8961" max="8961" width="1.75" style="87" customWidth="1"/>
    <col min="8962" max="8987" width="3.25" style="87" customWidth="1"/>
    <col min="8988" max="8988" width="1.5" style="87" customWidth="1"/>
    <col min="8989" max="9216" width="8.25" style="87"/>
    <col min="9217" max="9217" width="1.75" style="87" customWidth="1"/>
    <col min="9218" max="9243" width="3.25" style="87" customWidth="1"/>
    <col min="9244" max="9244" width="1.5" style="87" customWidth="1"/>
    <col min="9245" max="9472" width="8.25" style="87"/>
    <col min="9473" max="9473" width="1.75" style="87" customWidth="1"/>
    <col min="9474" max="9499" width="3.25" style="87" customWidth="1"/>
    <col min="9500" max="9500" width="1.5" style="87" customWidth="1"/>
    <col min="9501" max="9728" width="8.25" style="87"/>
    <col min="9729" max="9729" width="1.75" style="87" customWidth="1"/>
    <col min="9730" max="9755" width="3.25" style="87" customWidth="1"/>
    <col min="9756" max="9756" width="1.5" style="87" customWidth="1"/>
    <col min="9757" max="9984" width="8.25" style="87"/>
    <col min="9985" max="9985" width="1.75" style="87" customWidth="1"/>
    <col min="9986" max="10011" width="3.25" style="87" customWidth="1"/>
    <col min="10012" max="10012" width="1.5" style="87" customWidth="1"/>
    <col min="10013" max="10240" width="8.25" style="87"/>
    <col min="10241" max="10241" width="1.75" style="87" customWidth="1"/>
    <col min="10242" max="10267" width="3.25" style="87" customWidth="1"/>
    <col min="10268" max="10268" width="1.5" style="87" customWidth="1"/>
    <col min="10269" max="10496" width="8.25" style="87"/>
    <col min="10497" max="10497" width="1.75" style="87" customWidth="1"/>
    <col min="10498" max="10523" width="3.25" style="87" customWidth="1"/>
    <col min="10524" max="10524" width="1.5" style="87" customWidth="1"/>
    <col min="10525" max="10752" width="8.25" style="87"/>
    <col min="10753" max="10753" width="1.75" style="87" customWidth="1"/>
    <col min="10754" max="10779" width="3.25" style="87" customWidth="1"/>
    <col min="10780" max="10780" width="1.5" style="87" customWidth="1"/>
    <col min="10781" max="11008" width="8.25" style="87"/>
    <col min="11009" max="11009" width="1.75" style="87" customWidth="1"/>
    <col min="11010" max="11035" width="3.25" style="87" customWidth="1"/>
    <col min="11036" max="11036" width="1.5" style="87" customWidth="1"/>
    <col min="11037" max="11264" width="8.25" style="87"/>
    <col min="11265" max="11265" width="1.75" style="87" customWidth="1"/>
    <col min="11266" max="11291" width="3.25" style="87" customWidth="1"/>
    <col min="11292" max="11292" width="1.5" style="87" customWidth="1"/>
    <col min="11293" max="11520" width="8.25" style="87"/>
    <col min="11521" max="11521" width="1.75" style="87" customWidth="1"/>
    <col min="11522" max="11547" width="3.25" style="87" customWidth="1"/>
    <col min="11548" max="11548" width="1.5" style="87" customWidth="1"/>
    <col min="11549" max="11776" width="8.25" style="87"/>
    <col min="11777" max="11777" width="1.75" style="87" customWidth="1"/>
    <col min="11778" max="11803" width="3.25" style="87" customWidth="1"/>
    <col min="11804" max="11804" width="1.5" style="87" customWidth="1"/>
    <col min="11805" max="12032" width="8.25" style="87"/>
    <col min="12033" max="12033" width="1.75" style="87" customWidth="1"/>
    <col min="12034" max="12059" width="3.25" style="87" customWidth="1"/>
    <col min="12060" max="12060" width="1.5" style="87" customWidth="1"/>
    <col min="12061" max="12288" width="8.25" style="87"/>
    <col min="12289" max="12289" width="1.75" style="87" customWidth="1"/>
    <col min="12290" max="12315" width="3.25" style="87" customWidth="1"/>
    <col min="12316" max="12316" width="1.5" style="87" customWidth="1"/>
    <col min="12317" max="12544" width="8.25" style="87"/>
    <col min="12545" max="12545" width="1.75" style="87" customWidth="1"/>
    <col min="12546" max="12571" width="3.25" style="87" customWidth="1"/>
    <col min="12572" max="12572" width="1.5" style="87" customWidth="1"/>
    <col min="12573" max="12800" width="8.25" style="87"/>
    <col min="12801" max="12801" width="1.75" style="87" customWidth="1"/>
    <col min="12802" max="12827" width="3.25" style="87" customWidth="1"/>
    <col min="12828" max="12828" width="1.5" style="87" customWidth="1"/>
    <col min="12829" max="13056" width="8.25" style="87"/>
    <col min="13057" max="13057" width="1.75" style="87" customWidth="1"/>
    <col min="13058" max="13083" width="3.25" style="87" customWidth="1"/>
    <col min="13084" max="13084" width="1.5" style="87" customWidth="1"/>
    <col min="13085" max="13312" width="8.25" style="87"/>
    <col min="13313" max="13313" width="1.75" style="87" customWidth="1"/>
    <col min="13314" max="13339" width="3.25" style="87" customWidth="1"/>
    <col min="13340" max="13340" width="1.5" style="87" customWidth="1"/>
    <col min="13341" max="13568" width="8.25" style="87"/>
    <col min="13569" max="13569" width="1.75" style="87" customWidth="1"/>
    <col min="13570" max="13595" width="3.25" style="87" customWidth="1"/>
    <col min="13596" max="13596" width="1.5" style="87" customWidth="1"/>
    <col min="13597" max="13824" width="8.25" style="87"/>
    <col min="13825" max="13825" width="1.75" style="87" customWidth="1"/>
    <col min="13826" max="13851" width="3.25" style="87" customWidth="1"/>
    <col min="13852" max="13852" width="1.5" style="87" customWidth="1"/>
    <col min="13853" max="14080" width="8.25" style="87"/>
    <col min="14081" max="14081" width="1.75" style="87" customWidth="1"/>
    <col min="14082" max="14107" width="3.25" style="87" customWidth="1"/>
    <col min="14108" max="14108" width="1.5" style="87" customWidth="1"/>
    <col min="14109" max="14336" width="8.25" style="87"/>
    <col min="14337" max="14337" width="1.75" style="87" customWidth="1"/>
    <col min="14338" max="14363" width="3.25" style="87" customWidth="1"/>
    <col min="14364" max="14364" width="1.5" style="87" customWidth="1"/>
    <col min="14365" max="14592" width="8.25" style="87"/>
    <col min="14593" max="14593" width="1.75" style="87" customWidth="1"/>
    <col min="14594" max="14619" width="3.25" style="87" customWidth="1"/>
    <col min="14620" max="14620" width="1.5" style="87" customWidth="1"/>
    <col min="14621" max="14848" width="8.25" style="87"/>
    <col min="14849" max="14849" width="1.75" style="87" customWidth="1"/>
    <col min="14850" max="14875" width="3.25" style="87" customWidth="1"/>
    <col min="14876" max="14876" width="1.5" style="87" customWidth="1"/>
    <col min="14877" max="15104" width="8.25" style="87"/>
    <col min="15105" max="15105" width="1.75" style="87" customWidth="1"/>
    <col min="15106" max="15131" width="3.25" style="87" customWidth="1"/>
    <col min="15132" max="15132" width="1.5" style="87" customWidth="1"/>
    <col min="15133" max="15360" width="8.25" style="87"/>
    <col min="15361" max="15361" width="1.75" style="87" customWidth="1"/>
    <col min="15362" max="15387" width="3.25" style="87" customWidth="1"/>
    <col min="15388" max="15388" width="1.5" style="87" customWidth="1"/>
    <col min="15389" max="15616" width="8.25" style="87"/>
    <col min="15617" max="15617" width="1.75" style="87" customWidth="1"/>
    <col min="15618" max="15643" width="3.25" style="87" customWidth="1"/>
    <col min="15644" max="15644" width="1.5" style="87" customWidth="1"/>
    <col min="15645" max="15872" width="8.25" style="87"/>
    <col min="15873" max="15873" width="1.75" style="87" customWidth="1"/>
    <col min="15874" max="15899" width="3.25" style="87" customWidth="1"/>
    <col min="15900" max="15900" width="1.5" style="87" customWidth="1"/>
    <col min="15901" max="16128" width="8.25" style="87"/>
    <col min="16129" max="16129" width="1.75" style="87" customWidth="1"/>
    <col min="16130" max="16155" width="3.25" style="87" customWidth="1"/>
    <col min="16156" max="16156" width="1.5" style="87" customWidth="1"/>
    <col min="16157" max="16384" width="8.25" style="87"/>
  </cols>
  <sheetData>
    <row r="1" spans="1:28" s="78" customFormat="1" ht="18" customHeight="1">
      <c r="U1" s="225" t="str">
        <f>IF(入力用!E3="","　　年　　月　　日",入力用!E3)</f>
        <v>　　年　　月　　日</v>
      </c>
      <c r="V1" s="225"/>
      <c r="W1" s="225"/>
      <c r="X1" s="225"/>
      <c r="Y1" s="225"/>
      <c r="Z1" s="225"/>
      <c r="AA1" s="225"/>
    </row>
    <row r="2" spans="1:28" s="78" customFormat="1" ht="18" customHeight="1">
      <c r="B2" s="226" t="s">
        <v>137</v>
      </c>
      <c r="C2" s="226"/>
      <c r="D2" s="226"/>
      <c r="E2" s="226"/>
      <c r="F2" s="226"/>
      <c r="G2" s="226"/>
      <c r="H2" s="226"/>
      <c r="I2" s="226"/>
      <c r="J2" s="226"/>
      <c r="K2" s="226"/>
      <c r="L2" s="79"/>
      <c r="M2" s="79"/>
      <c r="N2" s="80"/>
    </row>
    <row r="3" spans="1:28" s="78" customFormat="1" ht="12.6" customHeight="1">
      <c r="A3" s="81"/>
      <c r="B3" s="81"/>
      <c r="C3" s="81"/>
      <c r="D3" s="81"/>
      <c r="E3" s="81"/>
      <c r="F3" s="81"/>
      <c r="G3" s="81"/>
      <c r="H3" s="81"/>
      <c r="I3" s="81"/>
      <c r="J3" s="82"/>
      <c r="K3" s="82"/>
      <c r="L3" s="82"/>
      <c r="M3" s="81"/>
      <c r="O3" s="83"/>
      <c r="U3" s="84"/>
      <c r="V3" s="84"/>
      <c r="W3" s="84"/>
      <c r="X3" s="84"/>
      <c r="Y3" s="84"/>
      <c r="Z3" s="84"/>
      <c r="AA3" s="84"/>
    </row>
    <row r="4" spans="1:28" s="78" customFormat="1" ht="18.600000000000001" customHeight="1">
      <c r="A4" s="81"/>
      <c r="B4" s="85"/>
      <c r="C4" s="85"/>
      <c r="D4" s="85"/>
      <c r="E4" s="85"/>
      <c r="F4" s="85"/>
      <c r="G4" s="85"/>
      <c r="H4" s="85"/>
      <c r="I4" s="85"/>
      <c r="J4" s="86"/>
      <c r="K4" s="86"/>
      <c r="L4" s="86"/>
      <c r="M4" s="86"/>
      <c r="N4" s="227" t="str">
        <f>IF(入力用!E5="","",入力用!E5)</f>
        <v/>
      </c>
      <c r="O4" s="227"/>
      <c r="P4" s="227"/>
      <c r="Q4" s="227"/>
      <c r="R4" s="227"/>
      <c r="S4" s="227"/>
      <c r="T4" s="227"/>
      <c r="U4" s="227"/>
      <c r="V4" s="227"/>
      <c r="W4" s="227"/>
      <c r="X4" s="227"/>
      <c r="Y4" s="227"/>
      <c r="Z4" s="227"/>
      <c r="AA4" s="227"/>
    </row>
    <row r="5" spans="1:28" s="78" customFormat="1" ht="18"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row>
    <row r="6" spans="1:28" ht="18" customHeight="1">
      <c r="B6" s="210" t="s">
        <v>143</v>
      </c>
      <c r="C6" s="210"/>
      <c r="D6" s="210"/>
      <c r="E6" s="210"/>
      <c r="F6" s="210"/>
      <c r="G6" s="210"/>
      <c r="H6" s="210"/>
      <c r="I6" s="210"/>
      <c r="J6" s="210"/>
      <c r="K6" s="210"/>
      <c r="L6" s="210"/>
      <c r="M6" s="210"/>
      <c r="N6" s="210"/>
      <c r="O6" s="210"/>
      <c r="P6" s="210"/>
      <c r="Q6" s="210"/>
      <c r="R6" s="210"/>
      <c r="S6" s="210"/>
      <c r="T6" s="210"/>
      <c r="U6" s="210"/>
      <c r="V6" s="210"/>
      <c r="W6" s="210"/>
      <c r="X6" s="210"/>
      <c r="Y6" s="210"/>
      <c r="Z6" s="210"/>
      <c r="AA6" s="210"/>
    </row>
    <row r="7" spans="1:28" ht="11.45" customHeight="1"/>
    <row r="8" spans="1:28" s="78" customFormat="1" ht="18" customHeight="1">
      <c r="B8" s="211" t="s">
        <v>54</v>
      </c>
      <c r="C8" s="211"/>
      <c r="D8" s="211"/>
      <c r="E8" s="211"/>
      <c r="F8" s="211"/>
      <c r="G8" s="211"/>
      <c r="H8" s="211"/>
      <c r="I8" s="211"/>
      <c r="J8" s="211"/>
      <c r="K8" s="211"/>
      <c r="L8" s="211"/>
      <c r="M8" s="211"/>
      <c r="N8" s="211"/>
      <c r="O8" s="211"/>
      <c r="P8" s="211"/>
      <c r="Q8" s="211"/>
      <c r="R8" s="211"/>
      <c r="S8" s="211"/>
      <c r="T8" s="211"/>
      <c r="U8" s="211"/>
      <c r="V8" s="211"/>
      <c r="W8" s="211"/>
      <c r="X8" s="211"/>
      <c r="Y8" s="211"/>
      <c r="Z8" s="211"/>
      <c r="AA8" s="211"/>
    </row>
    <row r="9" spans="1:28" s="78" customFormat="1" ht="13.5">
      <c r="B9" s="211"/>
      <c r="C9" s="211"/>
      <c r="D9" s="211"/>
      <c r="E9" s="211"/>
      <c r="F9" s="211"/>
      <c r="G9" s="211"/>
      <c r="H9" s="211"/>
      <c r="I9" s="211"/>
      <c r="J9" s="211"/>
      <c r="K9" s="211"/>
      <c r="L9" s="211"/>
      <c r="M9" s="211"/>
      <c r="N9" s="211"/>
      <c r="O9" s="211"/>
      <c r="P9" s="211"/>
      <c r="Q9" s="211"/>
      <c r="R9" s="211"/>
      <c r="S9" s="211"/>
      <c r="T9" s="211"/>
      <c r="U9" s="211"/>
      <c r="V9" s="211"/>
      <c r="W9" s="211"/>
      <c r="X9" s="211"/>
      <c r="Y9" s="211"/>
      <c r="Z9" s="211"/>
      <c r="AA9" s="211"/>
    </row>
    <row r="10" spans="1:28" ht="16.5" customHeight="1" thickBot="1">
      <c r="A10" s="88"/>
      <c r="B10" s="89"/>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8"/>
    </row>
    <row r="11" spans="1:28" ht="15" customHeight="1" thickTop="1">
      <c r="A11" s="90"/>
      <c r="B11" s="212" t="s">
        <v>56</v>
      </c>
      <c r="C11" s="213"/>
      <c r="D11" s="213"/>
      <c r="E11" s="214" t="s">
        <v>55</v>
      </c>
      <c r="F11" s="215"/>
      <c r="G11" s="215"/>
      <c r="H11" s="215"/>
      <c r="I11" s="215"/>
      <c r="J11" s="215"/>
      <c r="K11" s="215"/>
      <c r="L11" s="215"/>
      <c r="M11" s="215"/>
      <c r="N11" s="215"/>
      <c r="O11" s="215"/>
      <c r="P11" s="215"/>
      <c r="Q11" s="215"/>
      <c r="R11" s="215"/>
      <c r="S11" s="215"/>
      <c r="T11" s="215"/>
      <c r="U11" s="215"/>
      <c r="V11" s="215"/>
      <c r="W11" s="215"/>
      <c r="X11" s="215"/>
      <c r="Y11" s="215"/>
      <c r="Z11" s="215"/>
      <c r="AA11" s="216"/>
    </row>
    <row r="12" spans="1:28" ht="15" customHeight="1">
      <c r="A12" s="90"/>
      <c r="B12" s="222" t="s">
        <v>57</v>
      </c>
      <c r="C12" s="223"/>
      <c r="D12" s="223"/>
      <c r="E12" s="220" t="s">
        <v>55</v>
      </c>
      <c r="F12" s="221"/>
      <c r="G12" s="221"/>
      <c r="H12" s="221"/>
      <c r="I12" s="221"/>
      <c r="J12" s="221"/>
      <c r="K12" s="221"/>
      <c r="L12" s="221"/>
      <c r="M12" s="221"/>
      <c r="N12" s="221"/>
      <c r="O12" s="221"/>
      <c r="P12" s="221"/>
      <c r="Q12" s="221"/>
      <c r="R12" s="221"/>
      <c r="S12" s="221"/>
      <c r="T12" s="221"/>
      <c r="U12" s="221"/>
      <c r="V12" s="221"/>
      <c r="W12" s="221"/>
      <c r="X12" s="221"/>
      <c r="Y12" s="221"/>
      <c r="Z12" s="221"/>
      <c r="AA12" s="224"/>
    </row>
    <row r="13" spans="1:28" ht="13.15" customHeight="1">
      <c r="A13" s="90"/>
      <c r="B13" s="217" t="s">
        <v>59</v>
      </c>
      <c r="C13" s="218"/>
      <c r="D13" s="219"/>
      <c r="E13" s="220" t="s">
        <v>55</v>
      </c>
      <c r="F13" s="221"/>
      <c r="G13" s="221"/>
      <c r="H13" s="221"/>
      <c r="I13" s="221"/>
      <c r="J13" s="221"/>
      <c r="K13" s="221"/>
      <c r="L13" s="221"/>
      <c r="M13" s="221"/>
      <c r="N13" s="221"/>
      <c r="O13" s="221"/>
      <c r="P13" s="221"/>
      <c r="Q13" s="230" t="s">
        <v>63</v>
      </c>
      <c r="R13" s="230"/>
      <c r="S13" s="230"/>
      <c r="T13" s="231" t="str">
        <f>IF(入力用!E4="","",入力用!E4)</f>
        <v/>
      </c>
      <c r="U13" s="231"/>
      <c r="V13" s="231"/>
      <c r="W13" s="231"/>
      <c r="X13" s="231"/>
      <c r="Y13" s="231"/>
      <c r="Z13" s="231"/>
      <c r="AA13" s="232"/>
    </row>
    <row r="14" spans="1:28" ht="13.15" customHeight="1" thickBot="1">
      <c r="A14" s="90"/>
      <c r="B14" s="203" t="s">
        <v>58</v>
      </c>
      <c r="C14" s="204"/>
      <c r="D14" s="204"/>
      <c r="E14" s="205" t="str">
        <f>IF(入力用!E9="","",入力用!E9)</f>
        <v/>
      </c>
      <c r="F14" s="206"/>
      <c r="G14" s="206"/>
      <c r="H14" s="206"/>
      <c r="I14" s="206"/>
      <c r="J14" s="206"/>
      <c r="K14" s="206"/>
      <c r="L14" s="206"/>
      <c r="M14" s="206"/>
      <c r="N14" s="206"/>
      <c r="O14" s="206"/>
      <c r="P14" s="207"/>
      <c r="Q14" s="208" t="s">
        <v>60</v>
      </c>
      <c r="R14" s="195"/>
      <c r="S14" s="195"/>
      <c r="T14" s="204" t="s">
        <v>55</v>
      </c>
      <c r="U14" s="204"/>
      <c r="V14" s="204"/>
      <c r="W14" s="204"/>
      <c r="X14" s="204" t="s">
        <v>61</v>
      </c>
      <c r="Y14" s="204"/>
      <c r="Z14" s="195" t="s">
        <v>55</v>
      </c>
      <c r="AA14" s="196"/>
    </row>
    <row r="15" spans="1:28" ht="2.4500000000000002" customHeight="1" thickTop="1">
      <c r="A15" s="90"/>
      <c r="B15" s="91"/>
      <c r="C15" s="91"/>
      <c r="D15" s="91"/>
      <c r="E15" s="91"/>
      <c r="F15" s="91"/>
      <c r="G15" s="91"/>
      <c r="H15" s="91"/>
      <c r="I15" s="91"/>
      <c r="J15" s="91"/>
      <c r="K15" s="91"/>
      <c r="L15" s="91"/>
      <c r="M15" s="91"/>
      <c r="N15" s="91"/>
      <c r="O15" s="92"/>
      <c r="P15" s="93"/>
      <c r="Q15" s="93"/>
      <c r="R15" s="93"/>
      <c r="S15" s="93"/>
      <c r="T15" s="93"/>
      <c r="U15" s="93"/>
      <c r="V15" s="93"/>
      <c r="W15" s="93"/>
      <c r="X15" s="93"/>
      <c r="Y15" s="93"/>
      <c r="Z15" s="93"/>
      <c r="AA15" s="93"/>
    </row>
    <row r="16" spans="1:28" ht="18" customHeight="1">
      <c r="A16" s="94" t="s">
        <v>62</v>
      </c>
      <c r="B16" s="90"/>
      <c r="C16" s="90"/>
      <c r="D16" s="91"/>
      <c r="E16" s="91"/>
      <c r="F16" s="91"/>
      <c r="G16" s="91"/>
      <c r="H16" s="91"/>
      <c r="I16" s="91"/>
      <c r="J16" s="91"/>
      <c r="K16" s="91"/>
      <c r="L16" s="91"/>
      <c r="M16" s="91"/>
      <c r="N16" s="91"/>
      <c r="O16" s="92"/>
      <c r="P16" s="93"/>
      <c r="Q16" s="93"/>
      <c r="R16" s="93"/>
      <c r="S16" s="93"/>
      <c r="T16" s="93"/>
      <c r="U16" s="93"/>
      <c r="V16" s="93"/>
      <c r="W16" s="93"/>
      <c r="X16" s="93"/>
      <c r="Y16" s="93"/>
      <c r="Z16" s="93"/>
      <c r="AA16" s="93"/>
    </row>
    <row r="17" spans="1:28" ht="2.4500000000000002" customHeight="1" thickBot="1">
      <c r="A17" s="94"/>
      <c r="B17" s="90"/>
      <c r="C17" s="90"/>
      <c r="D17" s="91"/>
      <c r="E17" s="91"/>
      <c r="F17" s="91"/>
      <c r="G17" s="91"/>
      <c r="H17" s="91"/>
      <c r="I17" s="91"/>
      <c r="J17" s="91"/>
      <c r="K17" s="91"/>
      <c r="L17" s="91"/>
      <c r="M17" s="91"/>
      <c r="N17" s="91"/>
      <c r="O17" s="92"/>
      <c r="P17" s="93"/>
      <c r="Q17" s="93"/>
      <c r="R17" s="93"/>
      <c r="S17" s="93"/>
      <c r="T17" s="93"/>
      <c r="U17" s="93"/>
      <c r="V17" s="93"/>
      <c r="W17" s="93"/>
      <c r="X17" s="93"/>
      <c r="Y17" s="93"/>
      <c r="Z17" s="93"/>
      <c r="AA17" s="93"/>
    </row>
    <row r="18" spans="1:28" ht="15" customHeight="1" thickTop="1">
      <c r="A18" s="94"/>
      <c r="B18" s="95" t="s">
        <v>78</v>
      </c>
      <c r="C18" s="96"/>
      <c r="D18" s="97"/>
      <c r="E18" s="97"/>
      <c r="F18" s="97"/>
      <c r="G18" s="97"/>
      <c r="H18" s="97"/>
      <c r="I18" s="97"/>
      <c r="J18" s="97"/>
      <c r="K18" s="97"/>
      <c r="L18" s="97"/>
      <c r="M18" s="97"/>
      <c r="N18" s="97"/>
      <c r="O18" s="98"/>
      <c r="P18" s="99"/>
      <c r="Q18" s="99"/>
      <c r="R18" s="99"/>
      <c r="S18" s="99"/>
      <c r="T18" s="99"/>
      <c r="U18" s="99"/>
      <c r="V18" s="99"/>
      <c r="W18" s="99"/>
      <c r="X18" s="99"/>
      <c r="Y18" s="99"/>
      <c r="Z18" s="99"/>
      <c r="AA18" s="100"/>
    </row>
    <row r="19" spans="1:28" ht="15" customHeight="1">
      <c r="A19" s="90"/>
      <c r="B19" s="101"/>
      <c r="C19" s="209" t="s">
        <v>64</v>
      </c>
      <c r="D19" s="209"/>
      <c r="E19" s="209"/>
      <c r="F19" s="209"/>
      <c r="G19" s="209"/>
      <c r="H19" s="209"/>
      <c r="I19" s="209"/>
      <c r="J19" s="102" t="s">
        <v>69</v>
      </c>
      <c r="K19" s="228" t="str">
        <f>IF(入力用!E39="","月",入力用!E39&amp;"月")</f>
        <v>月</v>
      </c>
      <c r="L19" s="228"/>
      <c r="M19" s="228"/>
      <c r="N19" s="228"/>
      <c r="O19" s="228"/>
      <c r="P19" s="102" t="s">
        <v>69</v>
      </c>
      <c r="Q19" s="228" t="str">
        <f>IF(入力用!E32="","月",入力用!E32&amp;"月")</f>
        <v>月</v>
      </c>
      <c r="R19" s="228"/>
      <c r="S19" s="228"/>
      <c r="T19" s="228"/>
      <c r="U19" s="228"/>
      <c r="V19" s="102" t="s">
        <v>69</v>
      </c>
      <c r="W19" s="228" t="str">
        <f>IF(入力用!E25="","月",入力用!E25&amp;"月")</f>
        <v>月</v>
      </c>
      <c r="X19" s="228"/>
      <c r="Y19" s="228"/>
      <c r="Z19" s="228"/>
      <c r="AA19" s="229"/>
    </row>
    <row r="20" spans="1:28" ht="15" customHeight="1">
      <c r="A20" s="90"/>
      <c r="B20" s="101"/>
      <c r="C20" s="242" t="s">
        <v>65</v>
      </c>
      <c r="D20" s="242"/>
      <c r="E20" s="242"/>
      <c r="F20" s="242"/>
      <c r="G20" s="242"/>
      <c r="H20" s="242"/>
      <c r="I20" s="242"/>
      <c r="J20" s="103" t="s">
        <v>69</v>
      </c>
      <c r="K20" s="197" t="str">
        <f>IF(入力用!E40="","円",TEXT(入力用!E40,"?,???")&amp;"円")</f>
        <v>円</v>
      </c>
      <c r="L20" s="197"/>
      <c r="M20" s="197"/>
      <c r="N20" s="197"/>
      <c r="O20" s="197"/>
      <c r="P20" s="103" t="s">
        <v>69</v>
      </c>
      <c r="Q20" s="197" t="str">
        <f>IF(入力用!E33="","円",TEXT(入力用!E33,"?,???")&amp;"円")</f>
        <v>円</v>
      </c>
      <c r="R20" s="197"/>
      <c r="S20" s="197"/>
      <c r="T20" s="197"/>
      <c r="U20" s="197"/>
      <c r="V20" s="103" t="s">
        <v>69</v>
      </c>
      <c r="W20" s="197" t="str">
        <f>IF(入力用!E26="","円",TEXT(入力用!E26,"?,???")&amp;"円")</f>
        <v>円</v>
      </c>
      <c r="X20" s="197"/>
      <c r="Y20" s="197"/>
      <c r="Z20" s="197"/>
      <c r="AA20" s="198"/>
    </row>
    <row r="21" spans="1:28" ht="15" customHeight="1">
      <c r="A21" s="90"/>
      <c r="B21" s="101"/>
      <c r="C21" s="242" t="s">
        <v>66</v>
      </c>
      <c r="D21" s="242"/>
      <c r="E21" s="242"/>
      <c r="F21" s="242"/>
      <c r="G21" s="242"/>
      <c r="H21" s="242"/>
      <c r="I21" s="242"/>
      <c r="J21" s="103" t="s">
        <v>69</v>
      </c>
      <c r="K21" s="197" t="str">
        <f>IF(入力用!E41="","円",TEXT(入力用!E41,"?,???")&amp;"円")</f>
        <v>円</v>
      </c>
      <c r="L21" s="197"/>
      <c r="M21" s="197"/>
      <c r="N21" s="197"/>
      <c r="O21" s="197"/>
      <c r="P21" s="103" t="s">
        <v>69</v>
      </c>
      <c r="Q21" s="197" t="str">
        <f>IF(入力用!E34="","円",TEXT(入力用!E34,"?,???")&amp;"円")</f>
        <v>円</v>
      </c>
      <c r="R21" s="197"/>
      <c r="S21" s="197"/>
      <c r="T21" s="197"/>
      <c r="U21" s="197"/>
      <c r="V21" s="103" t="s">
        <v>69</v>
      </c>
      <c r="W21" s="197" t="str">
        <f>IF(入力用!E27="","円",TEXT(入力用!E27,"?,???")&amp;"円")</f>
        <v>円</v>
      </c>
      <c r="X21" s="197"/>
      <c r="Y21" s="197"/>
      <c r="Z21" s="197"/>
      <c r="AA21" s="198"/>
    </row>
    <row r="22" spans="1:28" ht="15" customHeight="1">
      <c r="A22" s="90"/>
      <c r="B22" s="101"/>
      <c r="C22" s="242" t="s">
        <v>67</v>
      </c>
      <c r="D22" s="242"/>
      <c r="E22" s="242"/>
      <c r="F22" s="242"/>
      <c r="G22" s="242"/>
      <c r="H22" s="242"/>
      <c r="I22" s="242"/>
      <c r="J22" s="103" t="s">
        <v>69</v>
      </c>
      <c r="K22" s="197" t="str">
        <f>IF(入力用!E42="","円",TEXT(入力用!E42,"?,???")&amp;"円")</f>
        <v>円</v>
      </c>
      <c r="L22" s="197"/>
      <c r="M22" s="197"/>
      <c r="N22" s="197"/>
      <c r="O22" s="197"/>
      <c r="P22" s="103" t="s">
        <v>69</v>
      </c>
      <c r="Q22" s="197" t="str">
        <f>IF(入力用!E35="","円",TEXT(入力用!E35,"?,???")&amp;"円")</f>
        <v>円</v>
      </c>
      <c r="R22" s="197"/>
      <c r="S22" s="197"/>
      <c r="T22" s="197"/>
      <c r="U22" s="197"/>
      <c r="V22" s="103" t="s">
        <v>69</v>
      </c>
      <c r="W22" s="197" t="str">
        <f>IF(入力用!E28="","円",TEXT(入力用!E28,"?,???")&amp;"円")</f>
        <v>円</v>
      </c>
      <c r="X22" s="197"/>
      <c r="Y22" s="197"/>
      <c r="Z22" s="197"/>
      <c r="AA22" s="198"/>
      <c r="AB22" s="94"/>
    </row>
    <row r="23" spans="1:28" ht="15" customHeight="1">
      <c r="A23" s="90"/>
      <c r="B23" s="101"/>
      <c r="C23" s="242" t="s">
        <v>68</v>
      </c>
      <c r="D23" s="242"/>
      <c r="E23" s="242"/>
      <c r="F23" s="242"/>
      <c r="G23" s="242"/>
      <c r="H23" s="242"/>
      <c r="I23" s="242"/>
      <c r="J23" s="103" t="s">
        <v>69</v>
      </c>
      <c r="K23" s="197" t="str">
        <f>IF(入力用!E43="","円",TEXT(入力用!E43,"?,???")&amp;"円")</f>
        <v>円</v>
      </c>
      <c r="L23" s="197"/>
      <c r="M23" s="197"/>
      <c r="N23" s="197"/>
      <c r="O23" s="197"/>
      <c r="P23" s="103" t="s">
        <v>69</v>
      </c>
      <c r="Q23" s="197" t="str">
        <f>IF(入力用!E36="","円",TEXT(入力用!E36,"?,???")&amp;"円")</f>
        <v>円</v>
      </c>
      <c r="R23" s="197"/>
      <c r="S23" s="197"/>
      <c r="T23" s="197"/>
      <c r="U23" s="197"/>
      <c r="V23" s="103" t="s">
        <v>69</v>
      </c>
      <c r="W23" s="197" t="str">
        <f>IF(入力用!E29="","円",TEXT(入力用!E29,"?,???")&amp;"円")</f>
        <v>円</v>
      </c>
      <c r="X23" s="197"/>
      <c r="Y23" s="197"/>
      <c r="Z23" s="197"/>
      <c r="AA23" s="198"/>
    </row>
    <row r="24" spans="1:28" ht="15" customHeight="1">
      <c r="A24" s="90"/>
      <c r="B24" s="101"/>
      <c r="C24" s="209" t="s">
        <v>70</v>
      </c>
      <c r="D24" s="209"/>
      <c r="E24" s="209"/>
      <c r="F24" s="209"/>
      <c r="G24" s="209"/>
      <c r="H24" s="209"/>
      <c r="I24" s="209"/>
      <c r="J24" s="104" t="s">
        <v>69</v>
      </c>
      <c r="K24" s="197" t="str">
        <f>IF(入力用!E44="","円",TEXT(入力用!E44,"?,???")&amp;"円")</f>
        <v>円</v>
      </c>
      <c r="L24" s="197"/>
      <c r="M24" s="197"/>
      <c r="N24" s="197"/>
      <c r="O24" s="197"/>
      <c r="P24" s="103" t="s">
        <v>69</v>
      </c>
      <c r="Q24" s="197" t="str">
        <f>IF(入力用!E37="","円",TEXT(入力用!E37,"?,???")&amp;"円")</f>
        <v>円</v>
      </c>
      <c r="R24" s="197"/>
      <c r="S24" s="197"/>
      <c r="T24" s="197"/>
      <c r="U24" s="197"/>
      <c r="V24" s="103" t="s">
        <v>69</v>
      </c>
      <c r="W24" s="197" t="str">
        <f>IF(入力用!E30="","円",TEXT(入力用!E30,"?,???")&amp;"円")</f>
        <v>円</v>
      </c>
      <c r="X24" s="197"/>
      <c r="Y24" s="197"/>
      <c r="Z24" s="197"/>
      <c r="AA24" s="198"/>
    </row>
    <row r="25" spans="1:28" ht="15" customHeight="1">
      <c r="A25" s="90"/>
      <c r="B25" s="101"/>
      <c r="C25" s="209" t="s">
        <v>71</v>
      </c>
      <c r="D25" s="209"/>
      <c r="E25" s="209"/>
      <c r="F25" s="209"/>
      <c r="G25" s="209"/>
      <c r="H25" s="209"/>
      <c r="I25" s="209"/>
      <c r="J25" s="104" t="s">
        <v>69</v>
      </c>
      <c r="K25" s="197" t="str">
        <f>IF(入力用!E45="","円",TEXT(入力用!E45,"?,???")&amp;"円")</f>
        <v>円</v>
      </c>
      <c r="L25" s="197"/>
      <c r="M25" s="197"/>
      <c r="N25" s="197"/>
      <c r="O25" s="197"/>
      <c r="P25" s="103" t="s">
        <v>69</v>
      </c>
      <c r="Q25" s="197" t="str">
        <f>IF(入力用!E38="","円",TEXT(入力用!E38,"?,???")&amp;"円")</f>
        <v>円</v>
      </c>
      <c r="R25" s="197"/>
      <c r="S25" s="197"/>
      <c r="T25" s="197"/>
      <c r="U25" s="197"/>
      <c r="V25" s="103" t="s">
        <v>69</v>
      </c>
      <c r="W25" s="197" t="str">
        <f>IF(入力用!E31="","円",TEXT(入力用!E31,"?,???")&amp;"円")</f>
        <v>円</v>
      </c>
      <c r="X25" s="197"/>
      <c r="Y25" s="197"/>
      <c r="Z25" s="197"/>
      <c r="AA25" s="198"/>
    </row>
    <row r="26" spans="1:28" ht="10.9" customHeight="1">
      <c r="A26" s="90"/>
      <c r="B26" s="101"/>
      <c r="C26" s="105"/>
      <c r="D26" s="105"/>
      <c r="E26" s="105"/>
      <c r="F26" s="105"/>
      <c r="G26" s="105"/>
      <c r="H26" s="105"/>
      <c r="I26" s="105"/>
      <c r="J26" s="104"/>
      <c r="K26" s="106"/>
      <c r="L26" s="106"/>
      <c r="M26" s="106"/>
      <c r="N26" s="106"/>
      <c r="O26" s="106"/>
      <c r="P26" s="103"/>
      <c r="Q26" s="106"/>
      <c r="R26" s="106"/>
      <c r="S26" s="106"/>
      <c r="T26" s="106"/>
      <c r="U26" s="106"/>
      <c r="V26" s="103"/>
      <c r="W26" s="106"/>
      <c r="X26" s="106"/>
      <c r="Y26" s="106"/>
      <c r="Z26" s="106"/>
      <c r="AA26" s="107"/>
    </row>
    <row r="27" spans="1:28" ht="15" customHeight="1">
      <c r="A27" s="90"/>
      <c r="B27" s="199" t="s">
        <v>79</v>
      </c>
      <c r="C27" s="200"/>
      <c r="D27" s="200"/>
      <c r="E27" s="200"/>
      <c r="F27" s="104" t="s">
        <v>69</v>
      </c>
      <c r="G27" s="201" t="str">
        <f>IF(入力用!E13="","本人のみ　　　・　　　本人含めて　　　人",IF(入力用!E13=0,"本人のみ",入力用!E13&amp;"人（本人を除く）"))</f>
        <v>本人のみ　　　・　　　本人含めて　　　人</v>
      </c>
      <c r="H27" s="201"/>
      <c r="I27" s="201"/>
      <c r="J27" s="201"/>
      <c r="K27" s="201"/>
      <c r="L27" s="201"/>
      <c r="M27" s="201"/>
      <c r="N27" s="201"/>
      <c r="O27" s="201"/>
      <c r="P27" s="201"/>
      <c r="Q27" s="201"/>
      <c r="R27" s="201"/>
      <c r="S27" s="201"/>
      <c r="T27" s="201"/>
      <c r="U27" s="201"/>
      <c r="V27" s="201"/>
      <c r="W27" s="201"/>
      <c r="X27" s="201"/>
      <c r="Y27" s="201"/>
      <c r="Z27" s="201"/>
      <c r="AA27" s="202"/>
    </row>
    <row r="28" spans="1:28" ht="10.9" customHeight="1">
      <c r="A28" s="90"/>
      <c r="B28" s="108"/>
      <c r="C28" s="109"/>
      <c r="D28" s="109"/>
      <c r="E28" s="109"/>
      <c r="F28" s="104"/>
      <c r="G28" s="110"/>
      <c r="H28" s="110"/>
      <c r="I28" s="110"/>
      <c r="J28" s="110"/>
      <c r="K28" s="110"/>
      <c r="L28" s="110"/>
      <c r="M28" s="110"/>
      <c r="N28" s="110"/>
      <c r="O28" s="110"/>
      <c r="P28" s="110"/>
      <c r="Q28" s="110"/>
      <c r="R28" s="110"/>
      <c r="S28" s="110"/>
      <c r="T28" s="110"/>
      <c r="U28" s="110"/>
      <c r="V28" s="110"/>
      <c r="W28" s="110"/>
      <c r="X28" s="110"/>
      <c r="Y28" s="110"/>
      <c r="Z28" s="110"/>
      <c r="AA28" s="111"/>
    </row>
    <row r="29" spans="1:28" ht="15" customHeight="1">
      <c r="A29" s="90"/>
      <c r="B29" s="199" t="s">
        <v>80</v>
      </c>
      <c r="C29" s="200"/>
      <c r="D29" s="200"/>
      <c r="E29" s="200"/>
      <c r="F29" s="200"/>
      <c r="G29" s="200"/>
      <c r="H29" s="200"/>
      <c r="I29" s="200"/>
      <c r="J29" s="104" t="s">
        <v>69</v>
      </c>
      <c r="K29" s="235" t="str">
        <f>"毎月"&amp;IF(入力用!E15="","（　　　　）",入力用!E15)&amp;"日締切"&amp;IF(入力用!E16="","（　　　　）",入力用!E16)&amp;"日に支給"</f>
        <v>毎月（　　　　）日締切（　　　　）日に支給</v>
      </c>
      <c r="L29" s="235"/>
      <c r="M29" s="235"/>
      <c r="N29" s="235"/>
      <c r="O29" s="235"/>
      <c r="P29" s="235"/>
      <c r="Q29" s="235"/>
      <c r="R29" s="235"/>
      <c r="S29" s="235"/>
      <c r="T29" s="235"/>
      <c r="U29" s="235"/>
      <c r="V29" s="235"/>
      <c r="W29" s="235"/>
      <c r="X29" s="235"/>
      <c r="Y29" s="235"/>
      <c r="Z29" s="235"/>
      <c r="AA29" s="236"/>
    </row>
    <row r="30" spans="1:28" ht="15" customHeight="1">
      <c r="A30" s="90"/>
      <c r="B30" s="108"/>
      <c r="C30" s="109"/>
      <c r="D30" s="109"/>
      <c r="E30" s="109"/>
      <c r="F30" s="109"/>
      <c r="G30" s="109"/>
      <c r="H30" s="109"/>
      <c r="I30" s="109"/>
      <c r="J30" s="104"/>
      <c r="K30" s="237" t="str">
        <f>"ただし、休日の場合、"&amp;IF(入力用!E17="","（　前営業日　・　翌営業日　）",入力用!E17)&amp;"に支給"</f>
        <v>ただし、休日の場合、（　前営業日　・　翌営業日　）に支給</v>
      </c>
      <c r="L30" s="237"/>
      <c r="M30" s="237"/>
      <c r="N30" s="237"/>
      <c r="O30" s="237"/>
      <c r="P30" s="237"/>
      <c r="Q30" s="237"/>
      <c r="R30" s="237"/>
      <c r="S30" s="237"/>
      <c r="T30" s="237"/>
      <c r="U30" s="237"/>
      <c r="V30" s="237"/>
      <c r="W30" s="237"/>
      <c r="X30" s="237"/>
      <c r="Y30" s="237"/>
      <c r="Z30" s="237"/>
      <c r="AA30" s="238"/>
    </row>
    <row r="31" spans="1:28" ht="15" customHeight="1">
      <c r="A31" s="90"/>
      <c r="B31" s="112"/>
      <c r="C31" s="113"/>
      <c r="D31" s="105"/>
      <c r="E31" s="105"/>
      <c r="F31" s="105"/>
      <c r="G31" s="105"/>
      <c r="H31" s="105"/>
      <c r="I31" s="105"/>
      <c r="J31" s="104" t="s">
        <v>69</v>
      </c>
      <c r="K31" s="235" t="str">
        <f>"賞与"&amp;IF(入力用!E46="","（　　）月（　　）日",TEXT(入力用!E46,"m月d日"))&amp;"に支給　金額"&amp;IF(入力用!E47="","（　　　　　　　　）",TEXT(入力用!E47,"?,???")&amp;"円")</f>
        <v>賞与（　　）月（　　）日に支給　金額（　　　　　　　　）</v>
      </c>
      <c r="L31" s="235"/>
      <c r="M31" s="235"/>
      <c r="N31" s="235"/>
      <c r="O31" s="235"/>
      <c r="P31" s="235"/>
      <c r="Q31" s="235"/>
      <c r="R31" s="235"/>
      <c r="S31" s="235"/>
      <c r="T31" s="235"/>
      <c r="U31" s="235"/>
      <c r="V31" s="235"/>
      <c r="W31" s="235"/>
      <c r="X31" s="235"/>
      <c r="Y31" s="235"/>
      <c r="Z31" s="235"/>
      <c r="AA31" s="236"/>
    </row>
    <row r="32" spans="1:28" ht="15.6" customHeight="1">
      <c r="A32" s="90"/>
      <c r="B32" s="112"/>
      <c r="C32" s="113"/>
      <c r="D32" s="105"/>
      <c r="E32" s="105"/>
      <c r="F32" s="105"/>
      <c r="G32" s="105"/>
      <c r="H32" s="105"/>
      <c r="I32" s="105"/>
      <c r="J32" s="104" t="s">
        <v>69</v>
      </c>
      <c r="K32" s="235" t="str">
        <f>"賞与"&amp;IF(入力用!E48="","（　　）月（　　）日",TEXT(入力用!E48,"m月d日"))&amp;"に支給　金額"&amp;IF(入力用!E49="","（　　　　　　　　）",TEXT(入力用!E49,"?,???")&amp;"円")</f>
        <v>賞与（　　）月（　　）日に支給　金額（　　　　　　　　）</v>
      </c>
      <c r="L32" s="235"/>
      <c r="M32" s="235"/>
      <c r="N32" s="235"/>
      <c r="O32" s="235"/>
      <c r="P32" s="235"/>
      <c r="Q32" s="235"/>
      <c r="R32" s="235"/>
      <c r="S32" s="235"/>
      <c r="T32" s="235"/>
      <c r="U32" s="235"/>
      <c r="V32" s="235"/>
      <c r="W32" s="235"/>
      <c r="X32" s="235"/>
      <c r="Y32" s="235"/>
      <c r="Z32" s="235"/>
      <c r="AA32" s="236"/>
    </row>
    <row r="33" spans="1:27" ht="18" customHeight="1">
      <c r="A33" s="90"/>
      <c r="B33" s="112"/>
      <c r="C33" s="113"/>
      <c r="D33" s="105"/>
      <c r="E33" s="105"/>
      <c r="F33" s="105"/>
      <c r="G33" s="105"/>
      <c r="H33" s="105"/>
      <c r="I33" s="105"/>
      <c r="J33" s="104"/>
      <c r="K33" s="105"/>
      <c r="L33" s="105"/>
      <c r="M33" s="105"/>
      <c r="N33" s="105"/>
      <c r="O33" s="105"/>
      <c r="P33" s="105"/>
      <c r="Q33" s="105"/>
      <c r="R33" s="105"/>
      <c r="S33" s="105"/>
      <c r="T33" s="105"/>
      <c r="U33" s="105"/>
      <c r="V33" s="105"/>
      <c r="W33" s="105"/>
      <c r="X33" s="105"/>
      <c r="Y33" s="105"/>
      <c r="Z33" s="105"/>
      <c r="AA33" s="114"/>
    </row>
    <row r="34" spans="1:27" ht="15" customHeight="1">
      <c r="A34" s="90"/>
      <c r="B34" s="240" t="s">
        <v>77</v>
      </c>
      <c r="C34" s="241"/>
      <c r="D34" s="241"/>
      <c r="E34" s="241"/>
      <c r="F34" s="241"/>
      <c r="G34" s="241"/>
      <c r="H34" s="241"/>
      <c r="I34" s="241"/>
      <c r="J34" s="104" t="s">
        <v>69</v>
      </c>
      <c r="K34" s="237" t="str">
        <f>IF(入力用!E18="","手渡　・　口座振込",入力用!E18)</f>
        <v>手渡　・　口座振込</v>
      </c>
      <c r="L34" s="237"/>
      <c r="M34" s="237"/>
      <c r="N34" s="237"/>
      <c r="O34" s="237"/>
      <c r="P34" s="237"/>
      <c r="Q34" s="237"/>
      <c r="R34" s="237"/>
      <c r="S34" s="237"/>
      <c r="T34" s="237"/>
      <c r="U34" s="237"/>
      <c r="V34" s="237"/>
      <c r="W34" s="237"/>
      <c r="X34" s="237"/>
      <c r="Y34" s="237"/>
      <c r="Z34" s="237"/>
      <c r="AA34" s="238"/>
    </row>
    <row r="35" spans="1:27" ht="15" customHeight="1">
      <c r="A35" s="90"/>
      <c r="B35" s="101"/>
      <c r="C35" s="115" t="s">
        <v>72</v>
      </c>
      <c r="D35" s="116"/>
      <c r="E35" s="115"/>
      <c r="F35" s="115"/>
      <c r="G35" s="115"/>
      <c r="H35" s="115"/>
      <c r="I35" s="115"/>
      <c r="J35" s="104"/>
      <c r="K35" s="115"/>
      <c r="L35" s="115"/>
      <c r="M35" s="115"/>
      <c r="N35" s="115"/>
      <c r="O35" s="115"/>
      <c r="P35" s="115"/>
      <c r="Q35" s="115"/>
      <c r="R35" s="115"/>
      <c r="S35" s="115"/>
      <c r="T35" s="115"/>
      <c r="U35" s="115"/>
      <c r="V35" s="115"/>
      <c r="W35" s="115"/>
      <c r="X35" s="115"/>
      <c r="Y35" s="115"/>
      <c r="Z35" s="115"/>
      <c r="AA35" s="117"/>
    </row>
    <row r="36" spans="1:27" ht="15" customHeight="1">
      <c r="A36" s="90"/>
      <c r="B36" s="101"/>
      <c r="C36" s="239" t="s">
        <v>73</v>
      </c>
      <c r="D36" s="239"/>
      <c r="E36" s="239"/>
      <c r="F36" s="239"/>
      <c r="G36" s="239"/>
      <c r="H36" s="239"/>
      <c r="I36" s="239"/>
      <c r="J36" s="104" t="s">
        <v>69</v>
      </c>
      <c r="K36" s="233" t="str">
        <f>IF(入力用!E20="","（　　　）銀行・信金・信組・農協（　　　）本店・支店・支所・出張所",入力用!E20&amp;"　"&amp;入力用!E21)</f>
        <v>（　　　）銀行・信金・信組・農協（　　　）本店・支店・支所・出張所</v>
      </c>
      <c r="L36" s="233"/>
      <c r="M36" s="233"/>
      <c r="N36" s="233"/>
      <c r="O36" s="233"/>
      <c r="P36" s="233"/>
      <c r="Q36" s="233"/>
      <c r="R36" s="233"/>
      <c r="S36" s="233"/>
      <c r="T36" s="233"/>
      <c r="U36" s="233"/>
      <c r="V36" s="233"/>
      <c r="W36" s="233"/>
      <c r="X36" s="233"/>
      <c r="Y36" s="233"/>
      <c r="Z36" s="233"/>
      <c r="AA36" s="234"/>
    </row>
    <row r="37" spans="1:27" ht="15" customHeight="1">
      <c r="A37" s="90"/>
      <c r="B37" s="101"/>
      <c r="C37" s="239" t="s">
        <v>74</v>
      </c>
      <c r="D37" s="239"/>
      <c r="E37" s="239"/>
      <c r="F37" s="239"/>
      <c r="G37" s="239"/>
      <c r="H37" s="239"/>
      <c r="I37" s="239"/>
      <c r="J37" s="104" t="s">
        <v>69</v>
      </c>
      <c r="K37" s="233" t="str">
        <f>IF(入力用!E22="","普・当・その他（　　　　　　　　）",入力用!E22)</f>
        <v>普・当・その他（　　　　　　　　）</v>
      </c>
      <c r="L37" s="233"/>
      <c r="M37" s="233"/>
      <c r="N37" s="233"/>
      <c r="O37" s="233"/>
      <c r="P37" s="233"/>
      <c r="Q37" s="233"/>
      <c r="R37" s="233"/>
      <c r="S37" s="233"/>
      <c r="T37" s="233"/>
      <c r="U37" s="233"/>
      <c r="V37" s="233"/>
      <c r="W37" s="233"/>
      <c r="X37" s="233"/>
      <c r="Y37" s="233"/>
      <c r="Z37" s="233"/>
      <c r="AA37" s="234"/>
    </row>
    <row r="38" spans="1:27" ht="15" customHeight="1">
      <c r="A38" s="90"/>
      <c r="B38" s="101"/>
      <c r="C38" s="239" t="s">
        <v>75</v>
      </c>
      <c r="D38" s="239"/>
      <c r="E38" s="239"/>
      <c r="F38" s="239"/>
      <c r="G38" s="239"/>
      <c r="H38" s="239"/>
      <c r="I38" s="239"/>
      <c r="J38" s="104" t="s">
        <v>69</v>
      </c>
      <c r="K38" s="233" t="str">
        <f>IF(入力用!E23="","（　　　　     　 　　）",入力用!E23)</f>
        <v>（　　　　     　 　　）</v>
      </c>
      <c r="L38" s="233"/>
      <c r="M38" s="233"/>
      <c r="N38" s="233"/>
      <c r="O38" s="233"/>
      <c r="P38" s="233"/>
      <c r="Q38" s="233"/>
      <c r="R38" s="233"/>
      <c r="S38" s="233"/>
      <c r="T38" s="233"/>
      <c r="U38" s="233"/>
      <c r="V38" s="233"/>
      <c r="W38" s="233"/>
      <c r="X38" s="233"/>
      <c r="Y38" s="233"/>
      <c r="Z38" s="233"/>
      <c r="AA38" s="234"/>
    </row>
    <row r="39" spans="1:27" ht="15" customHeight="1">
      <c r="A39" s="90"/>
      <c r="B39" s="101"/>
      <c r="C39" s="239" t="s">
        <v>76</v>
      </c>
      <c r="D39" s="239"/>
      <c r="E39" s="239"/>
      <c r="F39" s="239"/>
      <c r="G39" s="239"/>
      <c r="H39" s="239"/>
      <c r="I39" s="239"/>
      <c r="J39" s="104" t="s">
        <v>69</v>
      </c>
      <c r="K39" s="243" t="str">
        <f>IF(入力用!E24="","本人・その他（　　　 　   　　　　）",入力用!E24)</f>
        <v>本人・その他（　　　 　   　　　　）</v>
      </c>
      <c r="L39" s="243"/>
      <c r="M39" s="243"/>
      <c r="N39" s="243"/>
      <c r="O39" s="243"/>
      <c r="P39" s="243"/>
      <c r="Q39" s="243"/>
      <c r="R39" s="243"/>
      <c r="S39" s="243"/>
      <c r="T39" s="243"/>
      <c r="U39" s="243"/>
      <c r="V39" s="243"/>
      <c r="W39" s="243"/>
      <c r="X39" s="243"/>
      <c r="Y39" s="243"/>
      <c r="Z39" s="243"/>
      <c r="AA39" s="244"/>
    </row>
    <row r="40" spans="1:27" ht="10.9" customHeight="1">
      <c r="A40" s="90"/>
      <c r="B40" s="101"/>
      <c r="C40" s="118"/>
      <c r="D40" s="118"/>
      <c r="E40" s="118"/>
      <c r="F40" s="118"/>
      <c r="G40" s="118"/>
      <c r="H40" s="118"/>
      <c r="I40" s="118"/>
      <c r="J40" s="119"/>
      <c r="K40" s="119"/>
      <c r="L40" s="119"/>
      <c r="M40" s="119"/>
      <c r="N40" s="119"/>
      <c r="O40" s="119"/>
      <c r="P40" s="120"/>
      <c r="Q40" s="120"/>
      <c r="R40" s="120"/>
      <c r="S40" s="120"/>
      <c r="T40" s="120"/>
      <c r="U40" s="120"/>
      <c r="V40" s="120"/>
      <c r="W40" s="120"/>
      <c r="X40" s="120"/>
      <c r="Y40" s="120"/>
      <c r="Z40" s="120"/>
      <c r="AA40" s="121"/>
    </row>
    <row r="41" spans="1:27" ht="15" customHeight="1">
      <c r="A41" s="90"/>
      <c r="B41" s="122" t="s">
        <v>81</v>
      </c>
      <c r="C41" s="105"/>
      <c r="D41" s="105"/>
      <c r="E41" s="105"/>
      <c r="F41" s="105"/>
      <c r="G41" s="105"/>
      <c r="H41" s="105"/>
      <c r="I41" s="105"/>
      <c r="J41" s="123"/>
      <c r="K41" s="123"/>
      <c r="L41" s="123"/>
      <c r="M41" s="123"/>
      <c r="N41" s="123"/>
      <c r="O41" s="123"/>
      <c r="P41" s="123"/>
      <c r="Q41" s="123"/>
      <c r="R41" s="123"/>
      <c r="S41" s="123"/>
      <c r="T41" s="123"/>
      <c r="U41" s="123"/>
      <c r="V41" s="123"/>
      <c r="W41" s="123"/>
      <c r="X41" s="123"/>
      <c r="Y41" s="123"/>
      <c r="Z41" s="123"/>
      <c r="AA41" s="124"/>
    </row>
    <row r="42" spans="1:27" s="78" customFormat="1" ht="15" customHeight="1">
      <c r="A42" s="81"/>
      <c r="B42" s="240" t="str">
        <f>IF(入力用!E12="","",入力用!E12)</f>
        <v/>
      </c>
      <c r="C42" s="241"/>
      <c r="D42" s="241"/>
      <c r="E42" s="241"/>
      <c r="F42" s="241"/>
      <c r="G42" s="241"/>
      <c r="H42" s="241"/>
      <c r="I42" s="241" t="str">
        <f>IF(入力用!E11="照会書に同じ","",IF(入力用!E11="","",入力用!E11))</f>
        <v/>
      </c>
      <c r="J42" s="241"/>
      <c r="K42" s="241"/>
      <c r="L42" s="241"/>
      <c r="M42" s="241"/>
      <c r="N42" s="241"/>
      <c r="O42" s="241"/>
      <c r="P42" s="241"/>
      <c r="Q42" s="241"/>
      <c r="R42" s="241"/>
      <c r="S42" s="241"/>
      <c r="T42" s="241"/>
      <c r="U42" s="241"/>
      <c r="V42" s="241"/>
      <c r="W42" s="241"/>
      <c r="X42" s="241"/>
      <c r="Y42" s="241"/>
      <c r="Z42" s="241"/>
      <c r="AA42" s="251"/>
    </row>
    <row r="43" spans="1:27" s="78" customFormat="1" ht="10.9" customHeight="1">
      <c r="A43" s="81"/>
      <c r="B43" s="125"/>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7"/>
    </row>
    <row r="44" spans="1:27" s="78" customFormat="1" ht="15" customHeight="1">
      <c r="A44" s="81"/>
      <c r="B44" s="125" t="s">
        <v>82</v>
      </c>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7"/>
    </row>
    <row r="45" spans="1:27" s="78" customFormat="1" ht="15" customHeight="1">
      <c r="A45" s="81"/>
      <c r="B45" s="245" t="str">
        <f>IF(入力用!E14="","",TEXT(入力用!E14,"ggge年m月d日")&amp;"退職")</f>
        <v/>
      </c>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8"/>
    </row>
    <row r="46" spans="1:27" s="78" customFormat="1" ht="15" customHeight="1">
      <c r="A46" s="81"/>
      <c r="B46" s="245" t="str">
        <f>IF(入力用!E50="","","既差押有（"&amp;入力用!E50&amp;"　"&amp;入力用!E51&amp;"終了予定）")</f>
        <v/>
      </c>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8"/>
    </row>
    <row r="47" spans="1:27" s="78" customFormat="1" ht="36" customHeight="1" thickBot="1">
      <c r="A47" s="81"/>
      <c r="B47" s="248" t="str">
        <f>IF(入力用!E52="","",入力用!E52)</f>
        <v/>
      </c>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50"/>
    </row>
    <row r="48" spans="1:27" s="78" customFormat="1" ht="15" customHeight="1" thickTop="1">
      <c r="A48" s="81"/>
      <c r="B48" s="252" t="s">
        <v>84</v>
      </c>
      <c r="C48" s="254" t="s">
        <v>85</v>
      </c>
      <c r="D48" s="254"/>
      <c r="E48" s="254"/>
      <c r="F48" s="256" t="str">
        <f>IF(入力用!E6="","",入力用!E6)</f>
        <v/>
      </c>
      <c r="G48" s="256"/>
      <c r="H48" s="256"/>
      <c r="I48" s="256"/>
      <c r="J48" s="256"/>
      <c r="K48" s="256"/>
      <c r="L48" s="256"/>
      <c r="M48" s="256"/>
      <c r="N48" s="256"/>
      <c r="O48" s="254" t="s">
        <v>86</v>
      </c>
      <c r="P48" s="254"/>
      <c r="Q48" s="254"/>
      <c r="R48" s="256" t="str">
        <f>IF(入力用!E8="","",入力用!E8)</f>
        <v/>
      </c>
      <c r="S48" s="256"/>
      <c r="T48" s="256"/>
      <c r="U48" s="256"/>
      <c r="V48" s="256"/>
      <c r="W48" s="256"/>
      <c r="X48" s="256"/>
      <c r="Y48" s="256"/>
      <c r="Z48" s="256"/>
      <c r="AA48" s="257"/>
    </row>
    <row r="49" spans="1:27" s="78" customFormat="1" ht="15" customHeight="1" thickBot="1">
      <c r="A49" s="81"/>
      <c r="B49" s="253"/>
      <c r="C49" s="255" t="s">
        <v>87</v>
      </c>
      <c r="D49" s="255"/>
      <c r="E49" s="255"/>
      <c r="F49" s="258" t="str">
        <f>IF(入力用!E7="","",入力用!E7)</f>
        <v/>
      </c>
      <c r="G49" s="258"/>
      <c r="H49" s="258"/>
      <c r="I49" s="258"/>
      <c r="J49" s="258"/>
      <c r="K49" s="258"/>
      <c r="L49" s="258"/>
      <c r="M49" s="258"/>
      <c r="N49" s="258"/>
      <c r="O49" s="258"/>
      <c r="P49" s="258"/>
      <c r="Q49" s="258"/>
      <c r="R49" s="258"/>
      <c r="S49" s="258"/>
      <c r="T49" s="258"/>
      <c r="U49" s="258"/>
      <c r="V49" s="258"/>
      <c r="W49" s="258"/>
      <c r="X49" s="258"/>
      <c r="Y49" s="258"/>
      <c r="Z49" s="258"/>
      <c r="AA49" s="259"/>
    </row>
    <row r="50" spans="1:27" ht="47.45" customHeight="1" thickTop="1">
      <c r="B50" s="246" t="s">
        <v>89</v>
      </c>
      <c r="C50" s="247"/>
      <c r="D50" s="247"/>
      <c r="E50" s="247"/>
      <c r="F50" s="247"/>
      <c r="G50" s="247"/>
      <c r="H50" s="247"/>
      <c r="I50" s="247"/>
      <c r="J50" s="247"/>
      <c r="K50" s="247"/>
      <c r="L50" s="247"/>
      <c r="M50" s="247"/>
      <c r="N50" s="247"/>
      <c r="O50" s="247"/>
      <c r="P50" s="247"/>
      <c r="Q50" s="247"/>
      <c r="R50" s="247"/>
      <c r="S50" s="247"/>
      <c r="T50" s="247"/>
      <c r="U50" s="247"/>
      <c r="V50" s="247"/>
      <c r="W50" s="247"/>
      <c r="X50" s="247"/>
      <c r="Y50" s="247"/>
      <c r="Z50" s="247"/>
      <c r="AA50" s="247"/>
    </row>
  </sheetData>
  <sheetProtection algorithmName="SHA-512" hashValue="HK+ReLwdBTC5rJ3CjEx35b+r/VftN3ZYUBZx19/WFnUJoH7VQKgwf77k09ncYAwAs1LCi/AnfPNjiiXKegO38Q==" saltValue="eo37RcUfvyasJ2xsSGLgvA==" spinCount="100000" sheet="1" selectLockedCells="1" autoFilter="0" selectUnlockedCells="1"/>
  <mergeCells count="77">
    <mergeCell ref="K38:AA38"/>
    <mergeCell ref="K39:AA39"/>
    <mergeCell ref="B45:AA45"/>
    <mergeCell ref="C39:I39"/>
    <mergeCell ref="B50:AA50"/>
    <mergeCell ref="B47:AA47"/>
    <mergeCell ref="B42:H42"/>
    <mergeCell ref="I42:AA42"/>
    <mergeCell ref="B48:B49"/>
    <mergeCell ref="C48:E48"/>
    <mergeCell ref="C49:E49"/>
    <mergeCell ref="O48:Q48"/>
    <mergeCell ref="R48:AA48"/>
    <mergeCell ref="F48:N48"/>
    <mergeCell ref="F49:AA49"/>
    <mergeCell ref="B46:AA46"/>
    <mergeCell ref="C38:I38"/>
    <mergeCell ref="B34:I34"/>
    <mergeCell ref="B29:I29"/>
    <mergeCell ref="C19:I19"/>
    <mergeCell ref="C20:I20"/>
    <mergeCell ref="C21:I21"/>
    <mergeCell ref="C22:I22"/>
    <mergeCell ref="C23:I23"/>
    <mergeCell ref="C36:I36"/>
    <mergeCell ref="C37:I37"/>
    <mergeCell ref="K36:AA36"/>
    <mergeCell ref="K37:AA37"/>
    <mergeCell ref="Q24:U24"/>
    <mergeCell ref="W24:AA24"/>
    <mergeCell ref="K25:O25"/>
    <mergeCell ref="Q25:U25"/>
    <mergeCell ref="W25:AA25"/>
    <mergeCell ref="K29:AA29"/>
    <mergeCell ref="K31:AA31"/>
    <mergeCell ref="K32:AA32"/>
    <mergeCell ref="K34:AA34"/>
    <mergeCell ref="K30:AA30"/>
    <mergeCell ref="U1:AA1"/>
    <mergeCell ref="B2:K2"/>
    <mergeCell ref="N4:AA4"/>
    <mergeCell ref="Q22:U22"/>
    <mergeCell ref="W19:AA19"/>
    <mergeCell ref="W20:AA20"/>
    <mergeCell ref="W21:AA21"/>
    <mergeCell ref="W22:AA22"/>
    <mergeCell ref="Q13:S13"/>
    <mergeCell ref="T13:AA13"/>
    <mergeCell ref="Q19:U19"/>
    <mergeCell ref="Q20:U20"/>
    <mergeCell ref="Q21:U21"/>
    <mergeCell ref="K19:O19"/>
    <mergeCell ref="K20:O20"/>
    <mergeCell ref="K21:O21"/>
    <mergeCell ref="B6:AA6"/>
    <mergeCell ref="B8:AA9"/>
    <mergeCell ref="B11:D11"/>
    <mergeCell ref="E11:AA11"/>
    <mergeCell ref="B13:D13"/>
    <mergeCell ref="E13:P13"/>
    <mergeCell ref="B12:D12"/>
    <mergeCell ref="E12:AA12"/>
    <mergeCell ref="Z14:AA14"/>
    <mergeCell ref="K22:O22"/>
    <mergeCell ref="K23:O23"/>
    <mergeCell ref="W23:AA23"/>
    <mergeCell ref="B27:E27"/>
    <mergeCell ref="G27:AA27"/>
    <mergeCell ref="K24:O24"/>
    <mergeCell ref="B14:D14"/>
    <mergeCell ref="E14:P14"/>
    <mergeCell ref="Q14:S14"/>
    <mergeCell ref="T14:W14"/>
    <mergeCell ref="X14:Y14"/>
    <mergeCell ref="Q23:U23"/>
    <mergeCell ref="C24:I24"/>
    <mergeCell ref="C25:I25"/>
  </mergeCells>
  <phoneticPr fontId="1"/>
  <printOptions horizontalCentered="1"/>
  <pageMargins left="0.19685039370078741" right="0.19685039370078741" top="0.6692913385826772" bottom="0.59055118110236227" header="0.51181102362204722" footer="0.51181102362204722"/>
  <pageSetup paperSize="9" scale="97" fitToHeight="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opLeftCell="B1" zoomScale="85" zoomScaleNormal="85" workbookViewId="0">
      <selection activeCell="B4" sqref="B4:B5"/>
    </sheetView>
  </sheetViews>
  <sheetFormatPr defaultColWidth="8.75" defaultRowHeight="13.5"/>
  <cols>
    <col min="1" max="1" width="8.75" style="128"/>
    <col min="2" max="2" width="81.875" style="128" customWidth="1"/>
    <col min="3" max="5" width="14.25" style="128" customWidth="1"/>
    <col min="6" max="6" width="8.75" style="128" customWidth="1"/>
    <col min="7" max="7" width="10.75" style="129" hidden="1" customWidth="1"/>
    <col min="8" max="8" width="21.25" style="129" hidden="1" customWidth="1"/>
    <col min="9" max="9" width="20.25" style="129" hidden="1" customWidth="1"/>
    <col min="10" max="10" width="10.75" style="129" hidden="1" customWidth="1"/>
    <col min="11" max="15" width="8.75" style="129" hidden="1" customWidth="1"/>
    <col min="16" max="16" width="8.75" style="128" hidden="1" customWidth="1"/>
    <col min="17" max="25" width="8.75" style="128" customWidth="1"/>
    <col min="26" max="16384" width="8.75" style="128"/>
  </cols>
  <sheetData>
    <row r="1" spans="1:16" ht="14.25" thickBot="1">
      <c r="A1" s="128" t="s">
        <v>6</v>
      </c>
      <c r="C1" s="128" t="s">
        <v>29</v>
      </c>
      <c r="D1" s="128" t="s">
        <v>12</v>
      </c>
    </row>
    <row r="2" spans="1:16" ht="15" thickTop="1" thickBot="1">
      <c r="A2" s="128" t="s">
        <v>15</v>
      </c>
      <c r="B2" s="128" t="str">
        <f>TEXT(入力用!E4,"0000000000")</f>
        <v>0000000000</v>
      </c>
      <c r="C2" s="130"/>
      <c r="D2" s="128" t="s">
        <v>51</v>
      </c>
    </row>
    <row r="3" spans="1:16" ht="14.25" thickTop="1">
      <c r="A3" s="128" t="s">
        <v>7</v>
      </c>
      <c r="B3" s="128" t="str">
        <f>入力用!E5&amp;"より給与照会回答あり【可能額"&amp;IF(町使用欄!E17=0,"なし",TEXT(町使用欄!E17,"#,###,###")&amp;"円")&amp;"】"</f>
        <v>より給与照会回答あり【可能額なし】</v>
      </c>
    </row>
    <row r="4" spans="1:16" ht="229.15" customHeight="1">
      <c r="A4" s="261" t="s">
        <v>8</v>
      </c>
      <c r="B4" s="260" t="str">
        <f>CONCATENATE(P5,CHAR(10),P6,CHAR(10),P7,CHAR(10),P8,CHAR(10),P9,CHAR(10),P10,CHAR(10),P11,CHAR(10),P12,CHAR(10),P13,CHAR(10),P14,CHAR(10),P15,CHAR(10),P16,CHAR(10),P17,CHAR(10),P18,CHAR(10),P19,CHAR(10),P20,CHAR(10),P21,CHAR(10),P22,CHAR(10),P23,CHAR(10),P24,CHAR(10),P25,CHAR(10),P26,CHAR(10),P27,CHAR(10),P28)</f>
        <v>氏名　　　　生年月日　　
登録住所　　
生計を一にする親族数（本人を除く）　人
　　　　　　　　　月　　　　　　　　　月　　　　　　　　　　　月
総支給額　　　　　　　　　　０円　　　　　　　　０円　　　　　　　　０円
所得税額　　　　　　　　　　０円　　　　　　　　０円　　　　　　　　０円
住民税額　　　　　　　　　　０円　　　　　　　　０円　　　　　　　　０円
社会保険料　　　　　　　　　０円　　　　　　　　０円　　　　　　　　０円
その他　　　　　　　　　　　０円　　　　　　　　０円　　　　　　　　０円
差押可能額　　　　　　　　　０円　　　　　　　　０円　　　　　　　　０円
・毎月　　　ー日締め　ー日支払（休日の場合　ー　）
・支払方法　
賞与　　　　
本人連絡先　
備考　　　　
担当者　　　</v>
      </c>
    </row>
    <row r="5" spans="1:16" ht="263.45" customHeight="1">
      <c r="A5" s="261"/>
      <c r="B5" s="260"/>
      <c r="G5" s="129" t="s">
        <v>32</v>
      </c>
      <c r="H5" s="129" t="str">
        <f>IF(入力用!E9="","",入力用!E9)</f>
        <v/>
      </c>
      <c r="I5" s="129" t="s">
        <v>46</v>
      </c>
      <c r="J5" s="129" t="s">
        <v>35</v>
      </c>
      <c r="K5" s="129" t="str">
        <f>DBCS(IF(入力用!E10="","",IF(入力用!E10="照会書に同じ",入力用!E10,TEXT(入力用!E10,"ggge年m月d日"))))</f>
        <v/>
      </c>
      <c r="P5" s="128" t="str">
        <f>CONCATENATE(G5,H5,J5,K5)</f>
        <v>氏名　　　　生年月日　　</v>
      </c>
    </row>
    <row r="6" spans="1:16">
      <c r="G6" s="129" t="s">
        <v>36</v>
      </c>
      <c r="H6" s="129" t="str">
        <f>IF(入力用!E11="","",入力用!E11)</f>
        <v/>
      </c>
      <c r="P6" s="128" t="str">
        <f>CONCATENATE(G6,H6)</f>
        <v>登録住所　　</v>
      </c>
    </row>
    <row r="7" spans="1:16">
      <c r="G7" s="129" t="s">
        <v>31</v>
      </c>
      <c r="H7" s="129" t="str">
        <f>DBCS(IF(入力用!E13="不明",入力用!E13,入力用!E13&amp;"人"))</f>
        <v>人</v>
      </c>
      <c r="I7" s="129" t="str">
        <f>DBCS(IF(C2="","","（職員修正："&amp;C2&amp;"人）"))</f>
        <v/>
      </c>
      <c r="P7" s="128" t="str">
        <f>CONCATENATE(G7,H7,J7,K7)</f>
        <v>生計を一にする親族数（本人を除く）　人</v>
      </c>
    </row>
    <row r="8" spans="1:16">
      <c r="P8" s="128" t="str">
        <f t="shared" ref="P8:P27" si="0">_xlfn.CONCAT(G8:O8)</f>
        <v/>
      </c>
    </row>
    <row r="9" spans="1:16">
      <c r="A9" s="264"/>
      <c r="B9" s="265"/>
      <c r="C9" s="6" t="str">
        <f>入力用!E39&amp;"月"</f>
        <v>月</v>
      </c>
      <c r="D9" s="6" t="str">
        <f>入力用!E32&amp;"月"</f>
        <v>月</v>
      </c>
      <c r="E9" s="6" t="str">
        <f>入力用!E25&amp;"月"</f>
        <v>月</v>
      </c>
      <c r="G9" s="129" t="s">
        <v>49</v>
      </c>
      <c r="H9" s="129" t="str">
        <f>DBCS(TEXT(入力用!E39,"??")&amp;"月")</f>
        <v>月</v>
      </c>
      <c r="I9" s="129" t="s">
        <v>48</v>
      </c>
      <c r="J9" s="129" t="str">
        <f>DBCS(TEXT(入力用!E32,"??")&amp;"月")</f>
        <v>月</v>
      </c>
      <c r="K9" s="129" t="s">
        <v>48</v>
      </c>
      <c r="L9" s="129" t="str">
        <f>DBCS(TEXT(入力用!E25,"??")&amp;"月")</f>
        <v>　　月</v>
      </c>
      <c r="P9" s="129" t="str">
        <f>CONCATENATE("　　　　　　　　　"&amp;H9&amp;"　　　　　　　　　",J9&amp;"　　　　　　　　　",L9)</f>
        <v>　　　　　　　　　月　　　　　　　　　月　　　　　　　　　　　月</v>
      </c>
    </row>
    <row r="10" spans="1:16">
      <c r="A10" s="266" t="s">
        <v>9</v>
      </c>
      <c r="B10" s="267"/>
      <c r="C10" s="131">
        <f>ROUNDDOWN(入力用!E40,-3)</f>
        <v>0</v>
      </c>
      <c r="D10" s="131">
        <f>ROUNDDOWN(入力用!E33,-3)</f>
        <v>0</v>
      </c>
      <c r="E10" s="131">
        <f>ROUNDDOWN(入力用!E26,-3)</f>
        <v>0</v>
      </c>
      <c r="G10" s="129" t="s">
        <v>37</v>
      </c>
      <c r="H10" s="132" t="str">
        <f>DBCS(TEXT(入力用!E40,"?,???,??0円"))</f>
        <v>　　　　　　　　０円</v>
      </c>
      <c r="I10" s="132" t="str">
        <f>DBCS(TEXT(入力用!E33,"?,???,??0円"))</f>
        <v>　　　　　　　　０円</v>
      </c>
      <c r="J10" s="132" t="str">
        <f>DBCS(TEXT(入力用!E26,"?,???,??0円"))</f>
        <v>　　　　　　　　０円</v>
      </c>
      <c r="P10" s="128" t="str">
        <f>CONCATENATE(G10,H10,I10,J10)</f>
        <v>総支給額　　　　　　　　　　０円　　　　　　　　０円　　　　　　　　０円</v>
      </c>
    </row>
    <row r="11" spans="1:16" ht="30" customHeight="1">
      <c r="A11" s="268" t="s">
        <v>141</v>
      </c>
      <c r="B11" s="269"/>
      <c r="C11" s="133">
        <f>SUM(C12:C16)</f>
        <v>80000</v>
      </c>
      <c r="D11" s="133">
        <f>SUM(D12:D16)</f>
        <v>80000</v>
      </c>
      <c r="E11" s="133">
        <f t="shared" ref="E11" si="1">SUM(E12:E16)</f>
        <v>80000</v>
      </c>
      <c r="P11" s="128" t="str">
        <f t="shared" si="0"/>
        <v/>
      </c>
    </row>
    <row r="12" spans="1:16">
      <c r="A12" s="270" t="s">
        <v>4</v>
      </c>
      <c r="B12" s="134" t="s">
        <v>10</v>
      </c>
      <c r="C12" s="135">
        <f>ROUNDUP(入力用!E41,-3)</f>
        <v>0</v>
      </c>
      <c r="D12" s="135">
        <f>ROUNDUP(入力用!E34,-3)</f>
        <v>0</v>
      </c>
      <c r="E12" s="135">
        <f>ROUNDUP(入力用!E27,-3)</f>
        <v>0</v>
      </c>
      <c r="G12" s="129" t="s">
        <v>38</v>
      </c>
      <c r="H12" s="132" t="str">
        <f>DBCS(TEXT(入力用!E41,"?,???,??0円"))</f>
        <v>　　　　　　　　０円</v>
      </c>
      <c r="I12" s="132" t="str">
        <f>DBCS(TEXT(入力用!E34,"?,???,??0円"))</f>
        <v>　　　　　　　　０円</v>
      </c>
      <c r="J12" s="132" t="str">
        <f>DBCS(TEXT(入力用!E27,"?,???,??0円"))</f>
        <v>　　　　　　　　０円</v>
      </c>
      <c r="P12" s="128" t="str">
        <f>CONCATENATE(G12,H12,I12,J12)</f>
        <v>所得税額　　　　　　　　　　０円　　　　　　　　０円　　　　　　　　０円</v>
      </c>
    </row>
    <row r="13" spans="1:16">
      <c r="A13" s="270"/>
      <c r="B13" s="136" t="s">
        <v>11</v>
      </c>
      <c r="C13" s="137">
        <f>ROUNDUP(入力用!E42,-3)</f>
        <v>0</v>
      </c>
      <c r="D13" s="137">
        <f>ROUNDUP(入力用!E35,-3)</f>
        <v>0</v>
      </c>
      <c r="E13" s="137">
        <f>ROUNDUP(入力用!E28,-3)</f>
        <v>0</v>
      </c>
      <c r="G13" s="129" t="s">
        <v>39</v>
      </c>
      <c r="H13" s="132" t="str">
        <f>DBCS(TEXT(入力用!E42,"?,???,??0円"))</f>
        <v>　　　　　　　　０円</v>
      </c>
      <c r="I13" s="132" t="str">
        <f>DBCS(TEXT(入力用!E35,"?,???,??0円"))</f>
        <v>　　　　　　　　０円</v>
      </c>
      <c r="J13" s="132" t="str">
        <f>DBCS(TEXT(入力用!E28,"?,???,??0円"))</f>
        <v>　　　　　　　　０円</v>
      </c>
      <c r="P13" s="128" t="str">
        <f>CONCATENATE(G13,H13,I13,J13)</f>
        <v>住民税額　　　　　　　　　　０円　　　　　　　　０円　　　　　　　　０円</v>
      </c>
    </row>
    <row r="14" spans="1:16">
      <c r="A14" s="270"/>
      <c r="B14" s="136" t="s">
        <v>142</v>
      </c>
      <c r="C14" s="137">
        <f>ROUNDUP(入力用!E43,-3)</f>
        <v>0</v>
      </c>
      <c r="D14" s="137">
        <f>ROUNDUP(入力用!E36,-3)</f>
        <v>0</v>
      </c>
      <c r="E14" s="137">
        <f>ROUNDUP(入力用!E29,-3)</f>
        <v>0</v>
      </c>
      <c r="G14" s="129" t="s">
        <v>40</v>
      </c>
      <c r="H14" s="132" t="str">
        <f>DBCS(TEXT(入力用!E43,"?,???,??0円"))</f>
        <v>　　　　　　　　０円</v>
      </c>
      <c r="I14" s="132" t="str">
        <f>DBCS(TEXT(入力用!E36,"?,???,??0円"))</f>
        <v>　　　　　　　　０円</v>
      </c>
      <c r="J14" s="132" t="str">
        <f>DBCS(TEXT(入力用!E29,"?,???,??0円"))</f>
        <v>　　　　　　　　０円</v>
      </c>
      <c r="P14" s="128" t="str">
        <f>CONCATENATE(G14,H14,I14,J14)</f>
        <v>社会保険料　　　　　　　　　０円　　　　　　　　０円　　　　　　　　０円</v>
      </c>
    </row>
    <row r="15" spans="1:16">
      <c r="A15" s="270"/>
      <c r="B15" s="138" t="s">
        <v>14</v>
      </c>
      <c r="C15" s="139">
        <f>IF(C2="",入力用!E13*45000+100000,C2*45000+100000)</f>
        <v>100000</v>
      </c>
      <c r="D15" s="139">
        <f>C15</f>
        <v>100000</v>
      </c>
      <c r="E15" s="139">
        <f>D15</f>
        <v>100000</v>
      </c>
      <c r="G15" s="129" t="s">
        <v>41</v>
      </c>
      <c r="H15" s="132" t="str">
        <f>DBCS(TEXT(入力用!E44,"?,???,??0円"))</f>
        <v>　　　　　　　　０円</v>
      </c>
      <c r="I15" s="132" t="str">
        <f>DBCS(TEXT(入力用!E37,"?,???,??0円"))</f>
        <v>　　　　　　　　０円</v>
      </c>
      <c r="J15" s="132" t="str">
        <f>DBCS(TEXT(入力用!E30,"?,???,??0円"))</f>
        <v>　　　　　　　　０円</v>
      </c>
      <c r="P15" s="128" t="str">
        <f>CONCATENATE(G15,H15,I15,J15)</f>
        <v>その他　　　　　　　　　　　０円　　　　　　　　０円　　　　　　　　０円</v>
      </c>
    </row>
    <row r="16" spans="1:16" ht="14.25" thickBot="1">
      <c r="A16" s="271"/>
      <c r="B16" s="140" t="s">
        <v>13</v>
      </c>
      <c r="C16" s="141">
        <f>IF(ROUNDUP((C10-C12-C13-C14-C15)*0.2,-3)&lt;C15*2,ROUNDUP((C10-C12-C13-C14-C15)*0.2,-3),C15*2)</f>
        <v>-20000</v>
      </c>
      <c r="D16" s="141">
        <f t="shared" ref="D16:E16" si="2">IF(ROUNDUP((D10-D12-D13-D14-D15)*0.2,-3)&lt;D15*2,ROUNDUP((D10-D12-D13-D14-D15)*0.2,-3),D15*2)</f>
        <v>-20000</v>
      </c>
      <c r="E16" s="141">
        <f t="shared" si="2"/>
        <v>-20000</v>
      </c>
      <c r="P16" s="128" t="str">
        <f t="shared" si="0"/>
        <v/>
      </c>
    </row>
    <row r="17" spans="1:16" ht="14.25" thickTop="1">
      <c r="A17" s="262" t="s">
        <v>5</v>
      </c>
      <c r="B17" s="263"/>
      <c r="C17" s="142">
        <f>IF(C10-C11&gt;0,C10-C11,0)</f>
        <v>0</v>
      </c>
      <c r="D17" s="142">
        <f t="shared" ref="D17:E17" si="3">IF(D10-D11&gt;0,D10-D11,0)</f>
        <v>0</v>
      </c>
      <c r="E17" s="142">
        <f t="shared" si="3"/>
        <v>0</v>
      </c>
      <c r="G17" s="129" t="s">
        <v>42</v>
      </c>
      <c r="H17" s="143" t="str">
        <f>DBCS(TEXT(C17,"?,???,??0円"))</f>
        <v>　　　　　　　　０円</v>
      </c>
      <c r="I17" s="143" t="str">
        <f>DBCS(TEXT(D17,"?,???,??0円"))</f>
        <v>　　　　　　　　０円</v>
      </c>
      <c r="J17" s="143" t="str">
        <f>DBCS(TEXT(E17,"?,???,??0円"))</f>
        <v>　　　　　　　　０円</v>
      </c>
      <c r="P17" s="128" t="str">
        <f>CONCATENATE(G17,H17,I17,J17)</f>
        <v>差押可能額　　　　　　　　　０円　　　　　　　　０円　　　　　　　　０円</v>
      </c>
    </row>
    <row r="18" spans="1:16">
      <c r="P18" s="128" t="str">
        <f t="shared" si="0"/>
        <v/>
      </c>
    </row>
    <row r="19" spans="1:16">
      <c r="G19" s="129" t="s">
        <v>43</v>
      </c>
      <c r="H19" s="129" t="str">
        <f>DBCS(IF(入力用!E15="","ー",入力用!E15))</f>
        <v>ー</v>
      </c>
      <c r="I19" s="129" t="s">
        <v>47</v>
      </c>
      <c r="J19" s="129" t="str">
        <f>DBCS(IF(入力用!E16="","ー",入力用!E16))</f>
        <v>ー</v>
      </c>
      <c r="K19" s="129" t="s">
        <v>128</v>
      </c>
      <c r="L19" s="129" t="s">
        <v>135</v>
      </c>
      <c r="M19" s="129" t="str">
        <f>IF(入力用!E17="","ー　）",入力用!E17&amp;"）")</f>
        <v>ー　）</v>
      </c>
      <c r="P19" s="128" t="str">
        <f>CONCATENATE(G19,H19,I19,J19,K19,L19,M19)</f>
        <v>・毎月　　　ー日締め　ー日支払（休日の場合　ー　）</v>
      </c>
    </row>
    <row r="20" spans="1:16">
      <c r="G20" s="129" t="s">
        <v>44</v>
      </c>
      <c r="H20" s="129" t="str">
        <f>IF(入力用!E18="","",入力用!E18)</f>
        <v/>
      </c>
      <c r="I20" s="129" t="s">
        <v>30</v>
      </c>
      <c r="J20" s="129" t="str">
        <f>IF(入力用!E20="","","("&amp;入力用!E20)</f>
        <v/>
      </c>
      <c r="K20" s="129" t="s">
        <v>30</v>
      </c>
      <c r="L20" s="129" t="str">
        <f>IF(入力用!E21="","",入力用!E21)</f>
        <v/>
      </c>
      <c r="M20" s="129" t="s">
        <v>30</v>
      </c>
      <c r="N20" s="129" t="str">
        <f>DBCS(IF(入力用!E23="","",入力用!E23))&amp;IF(入力用!E24="","","　口座名義人　"&amp;入力用!E24&amp;")")</f>
        <v/>
      </c>
      <c r="P20" s="128" t="str">
        <f>CONCATENATE(G20,H20,J20,L20,N20)</f>
        <v>・支払方法　</v>
      </c>
    </row>
    <row r="21" spans="1:16">
      <c r="P21" s="128" t="str">
        <f t="shared" si="0"/>
        <v/>
      </c>
    </row>
    <row r="22" spans="1:16">
      <c r="D22" s="144"/>
      <c r="G22" s="129" t="s">
        <v>33</v>
      </c>
      <c r="H22" s="129" t="str">
        <f>DBCS(IF(入力用!E46="","",TEXT(入力用!E46,"m月d日")))</f>
        <v/>
      </c>
      <c r="I22" s="129" t="s">
        <v>30</v>
      </c>
      <c r="J22" s="129" t="str">
        <f>DBCS(IF(入力用!E47="","",TEXT(入力用!E47,"###,###円")))</f>
        <v/>
      </c>
      <c r="K22" s="129" t="s">
        <v>50</v>
      </c>
      <c r="L22" s="129" t="str">
        <f>DBCS(IF(入力用!E48="","",TEXT(入力用!E48,"m月d日")))</f>
        <v/>
      </c>
      <c r="M22" s="129" t="s">
        <v>30</v>
      </c>
      <c r="N22" s="129" t="str">
        <f>DBCS(IF(入力用!E49="","",TEXT(入力用!E49,"###,###円")))</f>
        <v/>
      </c>
      <c r="P22" s="128" t="str">
        <f>CONCATENATE(G22)</f>
        <v>賞与　　　　</v>
      </c>
    </row>
    <row r="23" spans="1:16">
      <c r="P23" s="128" t="str">
        <f>_xlfn.CONCAT(G23:O23)</f>
        <v/>
      </c>
    </row>
    <row r="24" spans="1:16">
      <c r="D24" s="144"/>
      <c r="G24" s="129" t="s">
        <v>129</v>
      </c>
      <c r="H24" s="129" t="str">
        <f>DBCS(IF(入力用!E12="","",入力用!E12))</f>
        <v/>
      </c>
      <c r="P24" s="128" t="str">
        <f>CONCATENATE(G24,H24)</f>
        <v>本人連絡先　</v>
      </c>
    </row>
    <row r="25" spans="1:16">
      <c r="D25" s="144"/>
    </row>
    <row r="26" spans="1:16">
      <c r="D26" s="144"/>
      <c r="G26" s="129" t="s">
        <v>34</v>
      </c>
      <c r="H26" s="129" t="str">
        <f>DBCS(IF(入力用!E14="","",TEXT(入力用!E14,"ggge年m月d日")&amp;"退職"))</f>
        <v/>
      </c>
      <c r="I26" s="129" t="s">
        <v>30</v>
      </c>
      <c r="J26" s="129" t="str">
        <f>IF(入力用!E50="","","既差押有（"&amp;入力用!E50&amp;"　"&amp;入力用!E51&amp;"終了予定）")</f>
        <v/>
      </c>
      <c r="K26" s="129" t="s">
        <v>30</v>
      </c>
      <c r="L26" s="129" t="str">
        <f>IF(入力用!E52="","",入力用!E52)</f>
        <v/>
      </c>
      <c r="P26" s="128" t="str">
        <f>CONCATENATE(G26,H26)</f>
        <v>備考　　　　</v>
      </c>
    </row>
    <row r="27" spans="1:16">
      <c r="D27" s="144"/>
      <c r="P27" s="128" t="str">
        <f t="shared" si="0"/>
        <v/>
      </c>
    </row>
    <row r="28" spans="1:16">
      <c r="D28" s="144"/>
      <c r="G28" s="129" t="s">
        <v>45</v>
      </c>
      <c r="H28" s="129" t="str">
        <f>IF(入力用!E6="","",入力用!E6)</f>
        <v/>
      </c>
      <c r="I28" s="129" t="s">
        <v>30</v>
      </c>
      <c r="J28" s="129" t="str">
        <f>IF(入力用!E7="","",入力用!E7)</f>
        <v/>
      </c>
      <c r="K28" s="129" t="s">
        <v>30</v>
      </c>
      <c r="L28" s="129" t="str">
        <f>DBCS(入力用!E8)</f>
        <v/>
      </c>
      <c r="P28" s="128" t="str">
        <f>CONCATENATE(G28,H28,J28,L28)</f>
        <v>担当者　　　</v>
      </c>
    </row>
  </sheetData>
  <sheetProtection algorithmName="SHA-512" hashValue="Vf3D7bFvdlPEQJtsyyadb2BUdzVq6x8w4KXEW8x4xdf57PXmagG/PWMnHPvzxvWIPm6TcXkSPfmeROs4y9iOBQ==" saltValue="vU33mmHe/IZXr+AVmCVr4w==" spinCount="100000" sheet="1" objects="1" scenarios="1"/>
  <mergeCells count="7">
    <mergeCell ref="B4:B5"/>
    <mergeCell ref="A4:A5"/>
    <mergeCell ref="A17:B17"/>
    <mergeCell ref="A9:B9"/>
    <mergeCell ref="A10:B10"/>
    <mergeCell ref="A11:B11"/>
    <mergeCell ref="A12:A16"/>
  </mergeCells>
  <phoneticPr fontId="1"/>
  <conditionalFormatting sqref="C12">
    <cfRule type="expression" dxfId="5" priority="11">
      <formula>$C$17=""</formula>
    </cfRule>
  </conditionalFormatting>
  <conditionalFormatting sqref="C10">
    <cfRule type="expression" dxfId="4" priority="13">
      <formula>#REF!=""</formula>
    </cfRule>
  </conditionalFormatting>
  <conditionalFormatting sqref="D12">
    <cfRule type="expression" dxfId="3" priority="7">
      <formula>$C$17=""</formula>
    </cfRule>
  </conditionalFormatting>
  <conditionalFormatting sqref="D10">
    <cfRule type="expression" dxfId="2" priority="8">
      <formula>#REF!=""</formula>
    </cfRule>
  </conditionalFormatting>
  <conditionalFormatting sqref="E12">
    <cfRule type="expression" dxfId="1" priority="3">
      <formula>$C$17=""</formula>
    </cfRule>
  </conditionalFormatting>
  <conditionalFormatting sqref="E10">
    <cfRule type="expression" dxfId="0" priority="4">
      <formula>#REF!=""</formula>
    </cfRule>
  </conditionalFormatting>
  <dataValidations count="2">
    <dataValidation allowBlank="1" showInputMessage="1" sqref="C2"/>
    <dataValidation allowBlank="1" showInputMessage="1" showErrorMessage="1" prompt="貼付用" sqref="B4:B5"/>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入力用</vt:lpstr>
      <vt:lpstr>回答書印刷用</vt:lpstr>
      <vt:lpstr>町使用欄</vt:lpstr>
      <vt:lpstr>回答書印刷用!Print_Area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和輝</dc:creator>
  <cp:lastModifiedBy>Administrator</cp:lastModifiedBy>
  <dcterms:created xsi:type="dcterms:W3CDTF">2025-04-25T05:23:48Z</dcterms:created>
  <dcterms:modified xsi:type="dcterms:W3CDTF">2025-04-25T06:10:27Z</dcterms:modified>
</cp:coreProperties>
</file>